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SOE\Desktop\Estados Financieros\"/>
    </mc:Choice>
  </mc:AlternateContent>
  <bookViews>
    <workbookView xWindow="-120" yWindow="-120" windowWidth="20730" windowHeight="1104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62913"/>
</workbook>
</file>

<file path=xl/calcChain.xml><?xml version="1.0" encoding="utf-8"?>
<calcChain xmlns="http://schemas.openxmlformats.org/spreadsheetml/2006/main">
  <c r="D183" i="6" l="1"/>
  <c r="G183" i="6" s="1"/>
  <c r="D182" i="6"/>
  <c r="G182" i="6" s="1"/>
  <c r="D181" i="6"/>
  <c r="G181" i="6" s="1"/>
  <c r="D180" i="6"/>
  <c r="D179" i="6" s="1"/>
  <c r="F179" i="6"/>
  <c r="E179" i="6"/>
  <c r="C179" i="6"/>
  <c r="B179" i="6"/>
  <c r="D178" i="6"/>
  <c r="G178" i="6" s="1"/>
  <c r="D177" i="6"/>
  <c r="G177" i="6" s="1"/>
  <c r="D176" i="6"/>
  <c r="G176" i="6" s="1"/>
  <c r="D175" i="6"/>
  <c r="G175" i="6" s="1"/>
  <c r="D174" i="6"/>
  <c r="G174" i="6" s="1"/>
  <c r="D173" i="6"/>
  <c r="G173" i="6" s="1"/>
  <c r="D172" i="6"/>
  <c r="G172" i="6" s="1"/>
  <c r="D171" i="6"/>
  <c r="G171" i="6" s="1"/>
  <c r="D170" i="6"/>
  <c r="F169" i="6"/>
  <c r="E169" i="6"/>
  <c r="C169" i="6"/>
  <c r="B169" i="6"/>
  <c r="D168" i="6"/>
  <c r="G168" i="6" s="1"/>
  <c r="D167" i="6"/>
  <c r="G167" i="6" s="1"/>
  <c r="D166" i="6"/>
  <c r="G166" i="6" s="1"/>
  <c r="D165" i="6"/>
  <c r="G165" i="6" s="1"/>
  <c r="D164" i="6"/>
  <c r="G164" i="6" s="1"/>
  <c r="D163" i="6"/>
  <c r="D162" i="6"/>
  <c r="G162" i="6" s="1"/>
  <c r="F161" i="6"/>
  <c r="E161" i="6"/>
  <c r="C161" i="6"/>
  <c r="B161" i="6"/>
  <c r="D160" i="6"/>
  <c r="G160" i="6" s="1"/>
  <c r="D159" i="6"/>
  <c r="G159" i="6" s="1"/>
  <c r="D158" i="6"/>
  <c r="G158" i="6" s="1"/>
  <c r="D157" i="6"/>
  <c r="G157" i="6" s="1"/>
  <c r="D156" i="6"/>
  <c r="G156" i="6" s="1"/>
  <c r="D155" i="6"/>
  <c r="G155" i="6" s="1"/>
  <c r="D154" i="6"/>
  <c r="G154" i="6" s="1"/>
  <c r="D153" i="6"/>
  <c r="F152" i="6"/>
  <c r="E152" i="6"/>
  <c r="C152" i="6"/>
  <c r="B152" i="6"/>
  <c r="F140" i="6"/>
  <c r="E140" i="6"/>
  <c r="C140" i="6"/>
  <c r="B140" i="6"/>
  <c r="D139" i="6"/>
  <c r="G139" i="6" s="1"/>
  <c r="D138" i="6"/>
  <c r="G138" i="6" s="1"/>
  <c r="D137" i="6"/>
  <c r="G137" i="6" s="1"/>
  <c r="D136" i="6"/>
  <c r="G136" i="6" s="1"/>
  <c r="D135" i="6"/>
  <c r="G135" i="6" s="1"/>
  <c r="D134" i="6"/>
  <c r="G134" i="6" s="1"/>
  <c r="D133" i="6"/>
  <c r="G133" i="6" s="1"/>
  <c r="F126" i="6"/>
  <c r="E126" i="6"/>
  <c r="C126" i="6"/>
  <c r="B126" i="6"/>
  <c r="D125" i="6"/>
  <c r="G125" i="6" s="1"/>
  <c r="D124" i="6"/>
  <c r="G124" i="6" s="1"/>
  <c r="D123" i="6"/>
  <c r="G123" i="6" s="1"/>
  <c r="D122" i="6"/>
  <c r="G122" i="6" s="1"/>
  <c r="F115" i="6"/>
  <c r="E115" i="6"/>
  <c r="C115" i="6"/>
  <c r="B115" i="6"/>
  <c r="D113" i="6"/>
  <c r="G113" i="6" s="1"/>
  <c r="D112" i="6"/>
  <c r="G112" i="6" s="1"/>
  <c r="D111" i="6"/>
  <c r="G111" i="6" s="1"/>
  <c r="D110" i="6"/>
  <c r="G110" i="6" s="1"/>
  <c r="D109" i="6"/>
  <c r="G109" i="6" s="1"/>
  <c r="D108" i="6"/>
  <c r="G108" i="6" s="1"/>
  <c r="D107" i="6"/>
  <c r="G107" i="6" s="1"/>
  <c r="F94" i="6"/>
  <c r="E94" i="6"/>
  <c r="C94" i="6"/>
  <c r="B94" i="6"/>
  <c r="D93" i="6"/>
  <c r="G93" i="6" s="1"/>
  <c r="D92" i="6"/>
  <c r="G92" i="6" s="1"/>
  <c r="D91" i="6"/>
  <c r="G91" i="6" s="1"/>
  <c r="D90" i="6"/>
  <c r="G90" i="6" s="1"/>
  <c r="D89" i="6"/>
  <c r="G89" i="6" s="1"/>
  <c r="F39" i="4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D23" i="4"/>
  <c r="G23" i="4" s="1"/>
  <c r="D22" i="4"/>
  <c r="G22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D152" i="6" l="1"/>
  <c r="C184" i="6"/>
  <c r="G126" i="6"/>
  <c r="D115" i="6"/>
  <c r="E184" i="6"/>
  <c r="F184" i="6"/>
  <c r="D169" i="6"/>
  <c r="D184" i="6" s="1"/>
  <c r="G170" i="6"/>
  <c r="G169" i="6" s="1"/>
  <c r="G180" i="6"/>
  <c r="G179" i="6" s="1"/>
  <c r="D140" i="6"/>
  <c r="D161" i="6"/>
  <c r="B184" i="6"/>
  <c r="G153" i="6"/>
  <c r="G152" i="6" s="1"/>
  <c r="G163" i="6"/>
  <c r="G161" i="6" s="1"/>
  <c r="G140" i="6"/>
  <c r="G115" i="6"/>
  <c r="D126" i="6"/>
  <c r="G94" i="6"/>
  <c r="D94" i="6"/>
  <c r="G25" i="4"/>
  <c r="G39" i="4"/>
  <c r="D25" i="4"/>
  <c r="D39" i="4"/>
  <c r="G14" i="4"/>
  <c r="D14" i="4"/>
  <c r="G184" i="6" l="1"/>
  <c r="D36" i="5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D10" i="6"/>
  <c r="G10" i="6" s="1"/>
  <c r="D11" i="6"/>
  <c r="D12" i="6"/>
  <c r="G12" i="6" s="1"/>
  <c r="G11" i="6"/>
  <c r="G9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B65" i="6"/>
  <c r="B57" i="6"/>
  <c r="B53" i="6"/>
  <c r="D53" i="6" s="1"/>
  <c r="G53" i="6" s="1"/>
  <c r="B43" i="6"/>
  <c r="B33" i="6"/>
  <c r="B23" i="6"/>
  <c r="B13" i="6"/>
  <c r="B5" i="6"/>
  <c r="G69" i="6" l="1"/>
  <c r="D43" i="6"/>
  <c r="G43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<sst xmlns="http://schemas.openxmlformats.org/spreadsheetml/2006/main" count="319" uniqueCount="142">
  <si>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</si>
  <si>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</si>
  <si>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</si>
  <si>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</si>
  <si>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</si>
  <si>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</si>
  <si>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</si>
  <si>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</si>
  <si>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</si>
  <si>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</si>
  <si>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</si>
  <si>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</si>
  <si>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</si>
  <si>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</si>
  <si>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</si>
  <si>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</si>
  <si>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</si>
  <si>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</si>
  <si>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</si>
  <si>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</si>
  <si>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</si>
  <si>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</si>
  <si>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</si>
  <si>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</si>
  <si>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</si>
  <si>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</si>
  <si>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</si>
  <si>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</si>
  <si>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</si>
  <si>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</si>
  <si>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</si>
  <si>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</si>
  <si>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</si>
  <si>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</si>
  <si>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</si>
  <si>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</si>
  <si>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</si>
  <si>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</si>
  <si>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</si>
  <si>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</si>
  <si>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</si>
  <si>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</si>
  <si>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</si>
  <si>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</si>
  <si>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</si>
  <si>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</si>
  <si>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</si>
  <si>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</si>
  <si>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</si>
  <si>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</si>
  <si>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</si>
  <si>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</si>
  <si>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</si>
  <si>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</si>
  <si>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</si>
  <si>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</si>
  <si>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</si>
  <si>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</si>
  <si>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</si>
  <si>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</si>
  <si>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</si>
  <si>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</si>
  <si>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</si>
  <si>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</si>
  <si>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</si>
  <si>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</si>
  <si>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</si>
  <si>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</si>
  <si>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</si>
  <si>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</si>
  <si>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</si>
  <si>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</si>
  <si>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</si>
  <si>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</si>
  <si>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</si>
  <si>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</si>
  <si>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</si>
  <si>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</si>
  <si>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</si>
  <si>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</si>
  <si>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</si>
  <si>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</si>
  <si>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</si>
  <si>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</si>
  <si>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</si>
  <si>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</si>
  <si>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</si>
  <si>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</si>
  <si>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</si>
  <si>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</si>
  <si>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</si>
  <si>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</si>
  <si>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</si>
  <si>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</si>
  <si>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</si>
  <si>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</si>
  <si>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</si>
  <si>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</si>
  <si>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</si>
  <si>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</si>
  <si>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</si>
  <si>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</si>
  <si>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</si>
  <si>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</si>
  <si>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</si>
  <si>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</si>
  <si>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</si>
  <si>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</si>
  <si>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</si>
  <si>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</si>
  <si>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</si>
  <si>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</si>
  <si>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</si>
  <si>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</si>
  <si>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</si>
  <si>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</si>
  <si>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</si>
  <si>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</si>
  <si>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</si>
  <si>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</si>
  <si>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</si>
  <si>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</si>
  <si>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</si>
  <si>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</si>
  <si>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</si>
  <si>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</si>
  <si>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</si>
  <si>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</si>
  <si>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</si>
  <si>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</si>
  <si>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</si>
  <si>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</si>
  <si>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UNIVERSIDAD TECNOLOGICA DEL SUROESTE DE GUANAJUATO
Estado Analítico del Ejercicio del Presupuesto de Egresos
Clasificación por Objeto del Gasto (Capítulo y Concepto)
Del 1 de Enero al 31 de Diciembre de 2023</t>
  </si>
  <si>
    <t>UNIVERSIDAD TECNOLOGICA DEL SUROESTE DE GUANAJUATO
Estado Analítico del Ejercicio del Presupuesto de Egresos
Clasificación Económica (por Tipo de Gasto)
Del 1 de Enero al 31 de Diciembre de 2023</t>
  </si>
  <si>
    <t>211213024010000 RECTOR UTSOE</t>
  </si>
  <si>
    <t>211213024020000 DIRECCIÓN DE ADMON Y FIN</t>
  </si>
  <si>
    <t>211213024030000 DIRECCIÓN DE DIVISIÓN DE</t>
  </si>
  <si>
    <t>211213024040000 DIRECCIÓN DE VINCULACIÓN</t>
  </si>
  <si>
    <t>UNIVERSIDAD TECNOLOGICA DEL SUROESTE DE GUANAJUATO
Estado Analítico del Ejercicio del Presupuesto de Egresos
Clasificación Administrativa
Del 1 de Enero al 31 de Diciembre de 2023</t>
  </si>
  <si>
    <t>UNIVERSIDAD TECNOLOGICA DEL SUROESTE DE GUANAJUATO
Estado Analítico del Ejercicio del Presupuesto de Egresos
Clasificación Administrativa (Poderes)
Del 1 de Enero al 31 de Diciembre de 2023</t>
  </si>
  <si>
    <t>UNIVERSIDAD TECNOLOGICA DEL SUROESTE DE GUANAJUATO
Estado Analítico del Ejercicio del Presupuesto de Egresos
Clasificación Administrativa (Sector Paraestatal)
Del 1 de Enero al 31 de Diciembre de 2023</t>
  </si>
  <si>
    <t>UNIVERSIDAD TECNOLOGICA DEL SUROESTE DE GUANAJUATO
Estado Analítico del Ejercicio del Presupuesto de Egresos
Clasificación Funcional (Finalidad y Función)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</si>
</sst>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2" fillId="0" borderId="5" xfId="0" applyFont="1" applyBorder="1"/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10" xfId="9" applyFont="1" applyFill="1" applyBorder="1" applyAlignment="1">
      <alignment horizontal="center" vertical="center"/>
    </xf>
    <xf numFmtId="0" fontId="6" fillId="2" borderId="12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3" xfId="0" applyFont="1" applyBorder="1" applyAlignment="1">
      <alignment horizontal="left" indent="1"/>
    </xf>
    <xf numFmtId="0" fontId="6" fillId="0" borderId="13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2" fillId="0" borderId="10" xfId="9" applyFont="1" applyBorder="1" applyAlignment="1">
      <alignment horizontal="left" vertical="center" indent="1"/>
    </xf>
    <xf numFmtId="0" fontId="2" fillId="0" borderId="12" xfId="0" applyFont="1" applyBorder="1" applyAlignment="1" applyProtection="1">
      <alignment horizontal="left" indent="1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wrapText="1" indent="1"/>
    </xf>
    <xf numFmtId="0" fontId="6" fillId="0" borderId="12" xfId="0" applyFont="1" applyBorder="1" applyAlignment="1">
      <alignment horizontal="left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6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7" t="s">
        <v>132</v>
      </c>
      <c r="B1" s="28"/>
      <c r="C1" s="28"/>
      <c r="D1" s="28"/>
      <c r="E1" s="28"/>
      <c r="F1" s="28"/>
      <c r="G1" s="29"/>
    </row>
    <row r="2" spans="1:8" x14ac:dyDescent="0.2">
      <c r="A2" s="32" t="s">
        <v>53</v>
      </c>
      <c r="B2" s="27" t="s">
        <v>59</v>
      </c>
      <c r="C2" s="28"/>
      <c r="D2" s="28"/>
      <c r="E2" s="28"/>
      <c r="F2" s="29"/>
      <c r="G2" s="30" t="s">
        <v>58</v>
      </c>
    </row>
    <row r="3" spans="1:8" ht="24.95" customHeight="1" x14ac:dyDescent="0.2">
      <c r="A3" s="33"/>
      <c r="B3" s="2" t="s">
        <v>54</v>
      </c>
      <c r="C3" s="2" t="s">
        <v>119</v>
      </c>
      <c r="D3" s="2" t="s">
        <v>55</v>
      </c>
      <c r="E3" s="2" t="s">
        <v>56</v>
      </c>
      <c r="F3" s="2" t="s">
        <v>57</v>
      </c>
      <c r="G3" s="31"/>
    </row>
    <row r="4" spans="1:8" x14ac:dyDescent="0.2">
      <c r="A4" s="34"/>
      <c r="B4" s="3">
        <v>1</v>
      </c>
      <c r="C4" s="3">
        <v>2</v>
      </c>
      <c r="D4" s="3" t="s">
        <v>120</v>
      </c>
      <c r="E4" s="3">
        <v>4</v>
      </c>
      <c r="F4" s="3">
        <v>5</v>
      </c>
      <c r="G4" s="3" t="s">
        <v>121</v>
      </c>
    </row>
    <row r="5" spans="1:8" x14ac:dyDescent="0.2">
      <c r="A5" s="17" t="s">
        <v>60</v>
      </c>
      <c r="B5" s="12">
        <f>SUM(B6:B12)</f>
        <v>52672930</v>
      </c>
      <c r="C5" s="12">
        <f>SUM(C6:C12)</f>
        <v>4557728</v>
      </c>
      <c r="D5" s="12">
        <f>B5+C5</f>
        <v>57230658</v>
      </c>
      <c r="E5" s="12">
        <f>SUM(E6:E12)</f>
        <v>56361427.899999999</v>
      </c>
      <c r="F5" s="12">
        <f>SUM(F6:F12)</f>
        <v>56361427.899999999</v>
      </c>
      <c r="G5" s="12">
        <f>D5-E5</f>
        <v>869230.10000000149</v>
      </c>
    </row>
    <row r="6" spans="1:8" x14ac:dyDescent="0.2">
      <c r="A6" s="35" t="s">
        <v>64</v>
      </c>
      <c r="B6" s="4">
        <v>25085123.82</v>
      </c>
      <c r="C6" s="4">
        <v>1916656.23</v>
      </c>
      <c r="D6" s="4">
        <f t="shared" ref="D6:D69" si="0">B6+C6</f>
        <v>27001780.050000001</v>
      </c>
      <c r="E6" s="4">
        <v>27001780.050000001</v>
      </c>
      <c r="F6" s="4">
        <v>27001780.050000001</v>
      </c>
      <c r="G6" s="4">
        <f t="shared" ref="G6:G69" si="1">D6-E6</f>
        <v>0</v>
      </c>
      <c r="H6" s="8">
        <v>1100</v>
      </c>
    </row>
    <row r="7" spans="1:8" x14ac:dyDescent="0.2">
      <c r="A7" s="35" t="s">
        <v>65</v>
      </c>
      <c r="B7" s="4">
        <v>13391452.5</v>
      </c>
      <c r="C7" s="4">
        <v>-824354.76</v>
      </c>
      <c r="D7" s="4">
        <f t="shared" si="0"/>
        <v>12567097.74</v>
      </c>
      <c r="E7" s="4">
        <v>12102972.640000001</v>
      </c>
      <c r="F7" s="4">
        <v>12102972.640000001</v>
      </c>
      <c r="G7" s="4">
        <f t="shared" si="1"/>
        <v>464125.09999999963</v>
      </c>
      <c r="H7" s="8">
        <v>1200</v>
      </c>
    </row>
    <row r="8" spans="1:8" x14ac:dyDescent="0.2">
      <c r="A8" s="35" t="s">
        <v>66</v>
      </c>
      <c r="B8" s="4">
        <v>5713757.1200000001</v>
      </c>
      <c r="C8" s="4">
        <v>-693112.31999999995</v>
      </c>
      <c r="D8" s="4">
        <f t="shared" si="0"/>
        <v>5020644.8</v>
      </c>
      <c r="E8" s="4">
        <v>5020644.75</v>
      </c>
      <c r="F8" s="4">
        <v>5020644.75</v>
      </c>
      <c r="G8" s="4">
        <f t="shared" si="1"/>
        <v>4.9999999813735485E-2</v>
      </c>
      <c r="H8" s="8">
        <v>1300</v>
      </c>
    </row>
    <row r="9" spans="1:8" x14ac:dyDescent="0.2">
      <c r="A9" s="35" t="s">
        <v>33</v>
      </c>
      <c r="B9" s="4">
        <v>6593273</v>
      </c>
      <c r="C9" s="4">
        <v>2470793.4300000002</v>
      </c>
      <c r="D9" s="4">
        <f t="shared" si="0"/>
        <v>9064066.4299999997</v>
      </c>
      <c r="E9" s="4">
        <v>9064066.4299999997</v>
      </c>
      <c r="F9" s="4">
        <v>9064066.4299999997</v>
      </c>
      <c r="G9" s="4">
        <f t="shared" si="1"/>
        <v>0</v>
      </c>
      <c r="H9" s="8">
        <v>1400</v>
      </c>
    </row>
    <row r="10" spans="1:8" x14ac:dyDescent="0.2">
      <c r="A10" s="35" t="s">
        <v>67</v>
      </c>
      <c r="B10" s="4">
        <v>1273886.8799999999</v>
      </c>
      <c r="C10" s="4">
        <v>1817663.89</v>
      </c>
      <c r="D10" s="4">
        <f t="shared" si="0"/>
        <v>3091550.7699999996</v>
      </c>
      <c r="E10" s="4">
        <v>3086445.82</v>
      </c>
      <c r="F10" s="4">
        <v>3086445.82</v>
      </c>
      <c r="G10" s="4">
        <f t="shared" si="1"/>
        <v>5104.9499999997206</v>
      </c>
      <c r="H10" s="8">
        <v>1500</v>
      </c>
    </row>
    <row r="11" spans="1:8" x14ac:dyDescent="0.2">
      <c r="A11" s="35" t="s">
        <v>34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  <c r="H11" s="8">
        <v>1600</v>
      </c>
    </row>
    <row r="12" spans="1:8" x14ac:dyDescent="0.2">
      <c r="A12" s="35" t="s">
        <v>68</v>
      </c>
      <c r="B12" s="4">
        <v>615436.68000000005</v>
      </c>
      <c r="C12" s="4">
        <v>-129918.47</v>
      </c>
      <c r="D12" s="4">
        <f t="shared" si="0"/>
        <v>485518.21000000008</v>
      </c>
      <c r="E12" s="4">
        <v>85518.21</v>
      </c>
      <c r="F12" s="4">
        <v>85518.21</v>
      </c>
      <c r="G12" s="4">
        <f t="shared" si="1"/>
        <v>400000.00000000006</v>
      </c>
      <c r="H12" s="8">
        <v>1700</v>
      </c>
    </row>
    <row r="13" spans="1:8" x14ac:dyDescent="0.2">
      <c r="A13" s="17" t="s">
        <v>126</v>
      </c>
      <c r="B13" s="13">
        <f>SUM(B14:B22)</f>
        <v>4230280.0199999996</v>
      </c>
      <c r="C13" s="13">
        <f>SUM(C14:C22)</f>
        <v>-119647.33000000003</v>
      </c>
      <c r="D13" s="13">
        <f t="shared" si="0"/>
        <v>4110632.6899999995</v>
      </c>
      <c r="E13" s="13">
        <f>SUM(E14:E22)</f>
        <v>2618112.1900000004</v>
      </c>
      <c r="F13" s="13">
        <f>SUM(F14:F22)</f>
        <v>2485345.7000000002</v>
      </c>
      <c r="G13" s="13">
        <f t="shared" si="1"/>
        <v>1492520.4999999991</v>
      </c>
      <c r="H13" s="18">
        <v>0</v>
      </c>
    </row>
    <row r="14" spans="1:8" x14ac:dyDescent="0.2">
      <c r="A14" s="35" t="s">
        <v>69</v>
      </c>
      <c r="B14" s="4">
        <v>981482.67</v>
      </c>
      <c r="C14" s="4">
        <v>602327.88</v>
      </c>
      <c r="D14" s="4">
        <f t="shared" si="0"/>
        <v>1583810.55</v>
      </c>
      <c r="E14" s="4">
        <v>984634.88</v>
      </c>
      <c r="F14" s="4">
        <v>984634.88</v>
      </c>
      <c r="G14" s="4">
        <f t="shared" si="1"/>
        <v>599175.67000000004</v>
      </c>
      <c r="H14" s="8">
        <v>2100</v>
      </c>
    </row>
    <row r="15" spans="1:8" x14ac:dyDescent="0.2">
      <c r="A15" s="35" t="s">
        <v>70</v>
      </c>
      <c r="B15" s="4">
        <v>111086.15</v>
      </c>
      <c r="C15" s="4">
        <v>61680.2</v>
      </c>
      <c r="D15" s="4">
        <f t="shared" si="0"/>
        <v>172766.34999999998</v>
      </c>
      <c r="E15" s="4">
        <v>155570.62</v>
      </c>
      <c r="F15" s="4">
        <v>155570.62</v>
      </c>
      <c r="G15" s="4">
        <f t="shared" si="1"/>
        <v>17195.729999999981</v>
      </c>
      <c r="H15" s="8">
        <v>2200</v>
      </c>
    </row>
    <row r="16" spans="1:8" x14ac:dyDescent="0.2">
      <c r="A16" s="35" t="s">
        <v>71</v>
      </c>
      <c r="B16" s="4">
        <v>100000</v>
      </c>
      <c r="C16" s="4">
        <v>11803.03</v>
      </c>
      <c r="D16" s="4">
        <f t="shared" si="0"/>
        <v>111803.03</v>
      </c>
      <c r="E16" s="4">
        <v>11803.03</v>
      </c>
      <c r="F16" s="4">
        <v>11803.03</v>
      </c>
      <c r="G16" s="4">
        <f t="shared" si="1"/>
        <v>100000</v>
      </c>
      <c r="H16" s="8">
        <v>2300</v>
      </c>
    </row>
    <row r="17" spans="1:8" x14ac:dyDescent="0.2">
      <c r="A17" s="35" t="s">
        <v>72</v>
      </c>
      <c r="B17" s="4">
        <v>584235.93000000005</v>
      </c>
      <c r="C17" s="4">
        <v>-281535.57</v>
      </c>
      <c r="D17" s="4">
        <f t="shared" si="0"/>
        <v>302700.36000000004</v>
      </c>
      <c r="E17" s="4">
        <v>259894.59</v>
      </c>
      <c r="F17" s="4">
        <v>259894.59</v>
      </c>
      <c r="G17" s="4">
        <f t="shared" si="1"/>
        <v>42805.770000000048</v>
      </c>
      <c r="H17" s="8">
        <v>2400</v>
      </c>
    </row>
    <row r="18" spans="1:8" x14ac:dyDescent="0.2">
      <c r="A18" s="35" t="s">
        <v>73</v>
      </c>
      <c r="B18" s="4">
        <v>202299.94</v>
      </c>
      <c r="C18" s="4">
        <v>146040.68</v>
      </c>
      <c r="D18" s="4">
        <f t="shared" si="0"/>
        <v>348340.62</v>
      </c>
      <c r="E18" s="4">
        <v>177656.21</v>
      </c>
      <c r="F18" s="4">
        <v>177656.21</v>
      </c>
      <c r="G18" s="4">
        <f t="shared" si="1"/>
        <v>170684.41</v>
      </c>
      <c r="H18" s="8">
        <v>2500</v>
      </c>
    </row>
    <row r="19" spans="1:8" x14ac:dyDescent="0.2">
      <c r="A19" s="35" t="s">
        <v>74</v>
      </c>
      <c r="B19" s="4">
        <v>1372035.87</v>
      </c>
      <c r="C19" s="4">
        <v>-716700</v>
      </c>
      <c r="D19" s="4">
        <f t="shared" si="0"/>
        <v>655335.87000000011</v>
      </c>
      <c r="E19" s="4">
        <v>642177.81000000006</v>
      </c>
      <c r="F19" s="4">
        <v>615004.76</v>
      </c>
      <c r="G19" s="4">
        <f t="shared" si="1"/>
        <v>13158.060000000056</v>
      </c>
      <c r="H19" s="8">
        <v>2600</v>
      </c>
    </row>
    <row r="20" spans="1:8" x14ac:dyDescent="0.2">
      <c r="A20" s="35" t="s">
        <v>75</v>
      </c>
      <c r="B20" s="4">
        <v>258968.82</v>
      </c>
      <c r="C20" s="4">
        <v>3074.4</v>
      </c>
      <c r="D20" s="4">
        <f t="shared" si="0"/>
        <v>262043.22</v>
      </c>
      <c r="E20" s="4">
        <v>68912.14</v>
      </c>
      <c r="F20" s="4">
        <v>68912.14</v>
      </c>
      <c r="G20" s="4">
        <f t="shared" si="1"/>
        <v>193131.08000000002</v>
      </c>
      <c r="H20" s="8">
        <v>2700</v>
      </c>
    </row>
    <row r="21" spans="1:8" x14ac:dyDescent="0.2">
      <c r="A21" s="35" t="s">
        <v>76</v>
      </c>
      <c r="B21" s="4">
        <v>0</v>
      </c>
      <c r="C21" s="4">
        <v>0</v>
      </c>
      <c r="D21" s="4">
        <f t="shared" si="0"/>
        <v>0</v>
      </c>
      <c r="E21" s="4">
        <v>0</v>
      </c>
      <c r="F21" s="4">
        <v>0</v>
      </c>
      <c r="G21" s="4">
        <f t="shared" si="1"/>
        <v>0</v>
      </c>
      <c r="H21" s="8">
        <v>2800</v>
      </c>
    </row>
    <row r="22" spans="1:8" x14ac:dyDescent="0.2">
      <c r="A22" s="35" t="s">
        <v>77</v>
      </c>
      <c r="B22" s="4">
        <v>620170.64</v>
      </c>
      <c r="C22" s="4">
        <v>53662.05</v>
      </c>
      <c r="D22" s="4">
        <f t="shared" si="0"/>
        <v>673832.69000000006</v>
      </c>
      <c r="E22" s="4">
        <v>317462.90999999997</v>
      </c>
      <c r="F22" s="4">
        <v>211869.47</v>
      </c>
      <c r="G22" s="4">
        <f t="shared" si="1"/>
        <v>356369.78000000009</v>
      </c>
      <c r="H22" s="8">
        <v>2900</v>
      </c>
    </row>
    <row r="23" spans="1:8" x14ac:dyDescent="0.2">
      <c r="A23" s="17" t="s">
        <v>61</v>
      </c>
      <c r="B23" s="13">
        <f>SUM(B24:B32)</f>
        <v>13863220.15</v>
      </c>
      <c r="C23" s="13">
        <f>SUM(C24:C32)</f>
        <v>9122492.8000000007</v>
      </c>
      <c r="D23" s="13">
        <f t="shared" si="0"/>
        <v>22985712.950000003</v>
      </c>
      <c r="E23" s="13">
        <f>SUM(E24:E32)</f>
        <v>15565981.710000001</v>
      </c>
      <c r="F23" s="13">
        <f>SUM(F24:F32)</f>
        <v>14562255.09</v>
      </c>
      <c r="G23" s="13">
        <f t="shared" si="1"/>
        <v>7419731.2400000021</v>
      </c>
      <c r="H23" s="18">
        <v>0</v>
      </c>
    </row>
    <row r="24" spans="1:8" x14ac:dyDescent="0.2">
      <c r="A24" s="35" t="s">
        <v>78</v>
      </c>
      <c r="B24" s="4">
        <v>2497320.37</v>
      </c>
      <c r="C24" s="4">
        <v>512861.3</v>
      </c>
      <c r="D24" s="4">
        <f t="shared" si="0"/>
        <v>3010181.67</v>
      </c>
      <c r="E24" s="4">
        <v>2405894.27</v>
      </c>
      <c r="F24" s="4">
        <v>2332341.27</v>
      </c>
      <c r="G24" s="4">
        <f t="shared" si="1"/>
        <v>604287.39999999991</v>
      </c>
      <c r="H24" s="8">
        <v>3100</v>
      </c>
    </row>
    <row r="25" spans="1:8" x14ac:dyDescent="0.2">
      <c r="A25" s="35" t="s">
        <v>79</v>
      </c>
      <c r="B25" s="4">
        <v>1195674.54</v>
      </c>
      <c r="C25" s="4">
        <v>510929.32</v>
      </c>
      <c r="D25" s="4">
        <f t="shared" si="0"/>
        <v>1706603.86</v>
      </c>
      <c r="E25" s="4">
        <v>1191435.24</v>
      </c>
      <c r="F25" s="4">
        <v>979295.31</v>
      </c>
      <c r="G25" s="4">
        <f t="shared" si="1"/>
        <v>515168.62000000011</v>
      </c>
      <c r="H25" s="8">
        <v>3200</v>
      </c>
    </row>
    <row r="26" spans="1:8" x14ac:dyDescent="0.2">
      <c r="A26" s="35" t="s">
        <v>80</v>
      </c>
      <c r="B26" s="4">
        <v>2420803.08</v>
      </c>
      <c r="C26" s="4">
        <v>2896658.98</v>
      </c>
      <c r="D26" s="4">
        <f t="shared" si="0"/>
        <v>5317462.0600000005</v>
      </c>
      <c r="E26" s="4">
        <v>4067691.73</v>
      </c>
      <c r="F26" s="4">
        <v>3671691.73</v>
      </c>
      <c r="G26" s="4">
        <f t="shared" si="1"/>
        <v>1249770.3300000005</v>
      </c>
      <c r="H26" s="8">
        <v>3300</v>
      </c>
    </row>
    <row r="27" spans="1:8" x14ac:dyDescent="0.2">
      <c r="A27" s="35" t="s">
        <v>81</v>
      </c>
      <c r="B27" s="4">
        <v>460173.13</v>
      </c>
      <c r="C27" s="4">
        <v>22226.61</v>
      </c>
      <c r="D27" s="4">
        <f t="shared" si="0"/>
        <v>482399.74</v>
      </c>
      <c r="E27" s="4">
        <v>454741.89</v>
      </c>
      <c r="F27" s="4">
        <v>454741.89</v>
      </c>
      <c r="G27" s="4">
        <f t="shared" si="1"/>
        <v>27657.849999999977</v>
      </c>
      <c r="H27" s="8">
        <v>3400</v>
      </c>
    </row>
    <row r="28" spans="1:8" x14ac:dyDescent="0.2">
      <c r="A28" s="35" t="s">
        <v>82</v>
      </c>
      <c r="B28" s="4">
        <v>4462896.12</v>
      </c>
      <c r="C28" s="4">
        <v>3659352.96</v>
      </c>
      <c r="D28" s="4">
        <f t="shared" si="0"/>
        <v>8122249.0800000001</v>
      </c>
      <c r="E28" s="4">
        <v>5313948.1500000004</v>
      </c>
      <c r="F28" s="4">
        <v>4991914.46</v>
      </c>
      <c r="G28" s="4">
        <f t="shared" si="1"/>
        <v>2808300.9299999997</v>
      </c>
      <c r="H28" s="8">
        <v>3500</v>
      </c>
    </row>
    <row r="29" spans="1:8" x14ac:dyDescent="0.2">
      <c r="A29" s="35" t="s">
        <v>83</v>
      </c>
      <c r="B29" s="4">
        <v>604500</v>
      </c>
      <c r="C29" s="4">
        <v>-154500</v>
      </c>
      <c r="D29" s="4">
        <f t="shared" si="0"/>
        <v>450000</v>
      </c>
      <c r="E29" s="4">
        <v>0</v>
      </c>
      <c r="F29" s="4">
        <v>0</v>
      </c>
      <c r="G29" s="4">
        <f t="shared" si="1"/>
        <v>450000</v>
      </c>
      <c r="H29" s="8">
        <v>3600</v>
      </c>
    </row>
    <row r="30" spans="1:8" x14ac:dyDescent="0.2">
      <c r="A30" s="35" t="s">
        <v>84</v>
      </c>
      <c r="B30" s="4">
        <v>139278.89000000001</v>
      </c>
      <c r="C30" s="4">
        <v>-34669.18</v>
      </c>
      <c r="D30" s="4">
        <f t="shared" si="0"/>
        <v>104609.71000000002</v>
      </c>
      <c r="E30" s="4">
        <v>104509.71</v>
      </c>
      <c r="F30" s="4">
        <v>104509.71</v>
      </c>
      <c r="G30" s="4">
        <f t="shared" si="1"/>
        <v>100.00000000001455</v>
      </c>
      <c r="H30" s="8">
        <v>3700</v>
      </c>
    </row>
    <row r="31" spans="1:8" x14ac:dyDescent="0.2">
      <c r="A31" s="35" t="s">
        <v>85</v>
      </c>
      <c r="B31" s="4">
        <v>1000000</v>
      </c>
      <c r="C31" s="4">
        <v>26036.55</v>
      </c>
      <c r="D31" s="4">
        <f t="shared" si="0"/>
        <v>1026036.55</v>
      </c>
      <c r="E31" s="4">
        <v>543809.04</v>
      </c>
      <c r="F31" s="4">
        <v>543809.04</v>
      </c>
      <c r="G31" s="4">
        <f t="shared" si="1"/>
        <v>482227.51</v>
      </c>
      <c r="H31" s="8">
        <v>3800</v>
      </c>
    </row>
    <row r="32" spans="1:8" x14ac:dyDescent="0.2">
      <c r="A32" s="35" t="s">
        <v>18</v>
      </c>
      <c r="B32" s="4">
        <v>1082574.02</v>
      </c>
      <c r="C32" s="4">
        <v>1683596.26</v>
      </c>
      <c r="D32" s="4">
        <f t="shared" si="0"/>
        <v>2766170.2800000003</v>
      </c>
      <c r="E32" s="4">
        <v>1483951.68</v>
      </c>
      <c r="F32" s="4">
        <v>1483951.68</v>
      </c>
      <c r="G32" s="4">
        <f t="shared" si="1"/>
        <v>1282218.6000000003</v>
      </c>
      <c r="H32" s="8">
        <v>3900</v>
      </c>
    </row>
    <row r="33" spans="1:8" x14ac:dyDescent="0.2">
      <c r="A33" s="17" t="s">
        <v>127</v>
      </c>
      <c r="B33" s="13">
        <f>SUM(B34:B42)</f>
        <v>500000</v>
      </c>
      <c r="C33" s="13">
        <f>SUM(C34:C42)</f>
        <v>-105399.79</v>
      </c>
      <c r="D33" s="13">
        <f t="shared" si="0"/>
        <v>394600.21</v>
      </c>
      <c r="E33" s="13">
        <f>SUM(E34:E42)</f>
        <v>257279.55</v>
      </c>
      <c r="F33" s="13">
        <f>SUM(F34:F42)</f>
        <v>257279.55</v>
      </c>
      <c r="G33" s="13">
        <f t="shared" si="1"/>
        <v>137320.66000000003</v>
      </c>
      <c r="H33" s="18">
        <v>0</v>
      </c>
    </row>
    <row r="34" spans="1:8" x14ac:dyDescent="0.2">
      <c r="A34" s="35" t="s">
        <v>86</v>
      </c>
      <c r="B34" s="4">
        <v>0</v>
      </c>
      <c r="C34" s="4">
        <v>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  <c r="H34" s="8">
        <v>4100</v>
      </c>
    </row>
    <row r="35" spans="1:8" x14ac:dyDescent="0.2">
      <c r="A35" s="35" t="s">
        <v>87</v>
      </c>
      <c r="B35" s="4">
        <v>0</v>
      </c>
      <c r="C35" s="4">
        <v>0</v>
      </c>
      <c r="D35" s="4">
        <f t="shared" si="0"/>
        <v>0</v>
      </c>
      <c r="E35" s="4">
        <v>0</v>
      </c>
      <c r="F35" s="4">
        <v>0</v>
      </c>
      <c r="G35" s="4">
        <f t="shared" si="1"/>
        <v>0</v>
      </c>
      <c r="H35" s="8">
        <v>4200</v>
      </c>
    </row>
    <row r="36" spans="1:8" x14ac:dyDescent="0.2">
      <c r="A36" s="35" t="s">
        <v>88</v>
      </c>
      <c r="B36" s="4">
        <v>0</v>
      </c>
      <c r="C36" s="4">
        <v>0</v>
      </c>
      <c r="D36" s="4">
        <f t="shared" si="0"/>
        <v>0</v>
      </c>
      <c r="E36" s="4">
        <v>0</v>
      </c>
      <c r="F36" s="4">
        <v>0</v>
      </c>
      <c r="G36" s="4">
        <f t="shared" si="1"/>
        <v>0</v>
      </c>
      <c r="H36" s="8">
        <v>4300</v>
      </c>
    </row>
    <row r="37" spans="1:8" x14ac:dyDescent="0.2">
      <c r="A37" s="35" t="s">
        <v>89</v>
      </c>
      <c r="B37" s="4">
        <v>500000</v>
      </c>
      <c r="C37" s="4">
        <v>-105399.79</v>
      </c>
      <c r="D37" s="4">
        <f t="shared" si="0"/>
        <v>394600.21</v>
      </c>
      <c r="E37" s="4">
        <v>257279.55</v>
      </c>
      <c r="F37" s="4">
        <v>257279.55</v>
      </c>
      <c r="G37" s="4">
        <f t="shared" si="1"/>
        <v>137320.66000000003</v>
      </c>
      <c r="H37" s="8">
        <v>4400</v>
      </c>
    </row>
    <row r="38" spans="1:8" x14ac:dyDescent="0.2">
      <c r="A38" s="35" t="s">
        <v>39</v>
      </c>
      <c r="B38" s="4">
        <v>0</v>
      </c>
      <c r="C38" s="4">
        <v>0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  <c r="H38" s="8">
        <v>4500</v>
      </c>
    </row>
    <row r="39" spans="1:8" x14ac:dyDescent="0.2">
      <c r="A39" s="35" t="s">
        <v>90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  <c r="H39" s="8">
        <v>4600</v>
      </c>
    </row>
    <row r="40" spans="1:8" x14ac:dyDescent="0.2">
      <c r="A40" s="35" t="s">
        <v>91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  <c r="H40" s="8">
        <v>4700</v>
      </c>
    </row>
    <row r="41" spans="1:8" x14ac:dyDescent="0.2">
      <c r="A41" s="35" t="s">
        <v>35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  <c r="H41" s="8">
        <v>4800</v>
      </c>
    </row>
    <row r="42" spans="1:8" x14ac:dyDescent="0.2">
      <c r="A42" s="35" t="s">
        <v>92</v>
      </c>
      <c r="B42" s="4">
        <v>0</v>
      </c>
      <c r="C42" s="4">
        <v>0</v>
      </c>
      <c r="D42" s="4">
        <f t="shared" si="0"/>
        <v>0</v>
      </c>
      <c r="E42" s="4">
        <v>0</v>
      </c>
      <c r="F42" s="4">
        <v>0</v>
      </c>
      <c r="G42" s="4">
        <f t="shared" si="1"/>
        <v>0</v>
      </c>
      <c r="H42" s="8">
        <v>4900</v>
      </c>
    </row>
    <row r="43" spans="1:8" x14ac:dyDescent="0.2">
      <c r="A43" s="17" t="s">
        <v>128</v>
      </c>
      <c r="B43" s="13">
        <f>SUM(B44:B52)</f>
        <v>4557988.96</v>
      </c>
      <c r="C43" s="13">
        <f>SUM(C44:C52)</f>
        <v>-3060290.21</v>
      </c>
      <c r="D43" s="13">
        <f t="shared" si="0"/>
        <v>1497698.75</v>
      </c>
      <c r="E43" s="13">
        <f>SUM(E44:E52)</f>
        <v>126273</v>
      </c>
      <c r="F43" s="13">
        <f>SUM(F44:F52)</f>
        <v>126273</v>
      </c>
      <c r="G43" s="13">
        <f t="shared" si="1"/>
        <v>1371425.75</v>
      </c>
      <c r="H43" s="18">
        <v>0</v>
      </c>
    </row>
    <row r="44" spans="1:8" x14ac:dyDescent="0.2">
      <c r="A44" s="36" t="s">
        <v>93</v>
      </c>
      <c r="B44" s="4">
        <v>2989000</v>
      </c>
      <c r="C44" s="4">
        <v>-2389600.21</v>
      </c>
      <c r="D44" s="4">
        <f t="shared" si="0"/>
        <v>599399.79</v>
      </c>
      <c r="E44" s="4">
        <v>0</v>
      </c>
      <c r="F44" s="4">
        <v>0</v>
      </c>
      <c r="G44" s="4">
        <f t="shared" si="1"/>
        <v>599399.79</v>
      </c>
      <c r="H44" s="8">
        <v>5100</v>
      </c>
    </row>
    <row r="45" spans="1:8" x14ac:dyDescent="0.2">
      <c r="A45" s="35" t="s">
        <v>94</v>
      </c>
      <c r="B45" s="4">
        <v>150000</v>
      </c>
      <c r="C45" s="4">
        <v>0</v>
      </c>
      <c r="D45" s="4">
        <f t="shared" si="0"/>
        <v>150000</v>
      </c>
      <c r="E45" s="4">
        <v>126273</v>
      </c>
      <c r="F45" s="4">
        <v>126273</v>
      </c>
      <c r="G45" s="4">
        <f t="shared" si="1"/>
        <v>23727</v>
      </c>
      <c r="H45" s="8">
        <v>5200</v>
      </c>
    </row>
    <row r="46" spans="1:8" x14ac:dyDescent="0.2">
      <c r="A46" s="35" t="s">
        <v>95</v>
      </c>
      <c r="B46" s="4">
        <v>918988.96</v>
      </c>
      <c r="C46" s="4">
        <v>-190690</v>
      </c>
      <c r="D46" s="4">
        <f t="shared" si="0"/>
        <v>728298.96</v>
      </c>
      <c r="E46" s="4">
        <v>0</v>
      </c>
      <c r="F46" s="4">
        <v>0</v>
      </c>
      <c r="G46" s="4">
        <f t="shared" si="1"/>
        <v>728298.96</v>
      </c>
      <c r="H46" s="8">
        <v>5300</v>
      </c>
    </row>
    <row r="47" spans="1:8" x14ac:dyDescent="0.2">
      <c r="A47" s="35" t="s">
        <v>96</v>
      </c>
      <c r="B47" s="4">
        <v>0</v>
      </c>
      <c r="C47" s="4">
        <v>0</v>
      </c>
      <c r="D47" s="4">
        <f t="shared" si="0"/>
        <v>0</v>
      </c>
      <c r="E47" s="4">
        <v>0</v>
      </c>
      <c r="F47" s="4">
        <v>0</v>
      </c>
      <c r="G47" s="4">
        <f t="shared" si="1"/>
        <v>0</v>
      </c>
      <c r="H47" s="8">
        <v>5400</v>
      </c>
    </row>
    <row r="48" spans="1:8" x14ac:dyDescent="0.2">
      <c r="A48" s="35" t="s">
        <v>97</v>
      </c>
      <c r="B48" s="4">
        <v>0</v>
      </c>
      <c r="C48" s="4">
        <v>0</v>
      </c>
      <c r="D48" s="4">
        <f t="shared" si="0"/>
        <v>0</v>
      </c>
      <c r="E48" s="4">
        <v>0</v>
      </c>
      <c r="F48" s="4">
        <v>0</v>
      </c>
      <c r="G48" s="4">
        <f t="shared" si="1"/>
        <v>0</v>
      </c>
      <c r="H48" s="8">
        <v>5500</v>
      </c>
    </row>
    <row r="49" spans="1:8" x14ac:dyDescent="0.2">
      <c r="A49" s="35" t="s">
        <v>98</v>
      </c>
      <c r="B49" s="4">
        <v>500000</v>
      </c>
      <c r="C49" s="4">
        <v>-480000</v>
      </c>
      <c r="D49" s="4">
        <f t="shared" si="0"/>
        <v>20000</v>
      </c>
      <c r="E49" s="4">
        <v>0</v>
      </c>
      <c r="F49" s="4">
        <v>0</v>
      </c>
      <c r="G49" s="4">
        <f t="shared" si="1"/>
        <v>20000</v>
      </c>
      <c r="H49" s="8">
        <v>5600</v>
      </c>
    </row>
    <row r="50" spans="1:8" x14ac:dyDescent="0.2">
      <c r="A50" s="35" t="s">
        <v>99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  <c r="H50" s="8">
        <v>5700</v>
      </c>
    </row>
    <row r="51" spans="1:8" x14ac:dyDescent="0.2">
      <c r="A51" s="35" t="s">
        <v>100</v>
      </c>
      <c r="B51" s="4">
        <v>0</v>
      </c>
      <c r="C51" s="4">
        <v>0</v>
      </c>
      <c r="D51" s="4">
        <f t="shared" si="0"/>
        <v>0</v>
      </c>
      <c r="E51" s="4">
        <v>0</v>
      </c>
      <c r="F51" s="4">
        <v>0</v>
      </c>
      <c r="G51" s="4">
        <f t="shared" si="1"/>
        <v>0</v>
      </c>
      <c r="H51" s="8">
        <v>5800</v>
      </c>
    </row>
    <row r="52" spans="1:8" x14ac:dyDescent="0.2">
      <c r="A52" s="35" t="s">
        <v>101</v>
      </c>
      <c r="B52" s="4">
        <v>0</v>
      </c>
      <c r="C52" s="4">
        <v>0</v>
      </c>
      <c r="D52" s="4">
        <f t="shared" si="0"/>
        <v>0</v>
      </c>
      <c r="E52" s="4">
        <v>0</v>
      </c>
      <c r="F52" s="4">
        <v>0</v>
      </c>
      <c r="G52" s="4">
        <f t="shared" si="1"/>
        <v>0</v>
      </c>
      <c r="H52" s="8">
        <v>5900</v>
      </c>
    </row>
    <row r="53" spans="1:8" x14ac:dyDescent="0.2">
      <c r="A53" s="17" t="s">
        <v>62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35" t="s">
        <v>102</v>
      </c>
      <c r="B54" s="4">
        <v>0</v>
      </c>
      <c r="C54" s="4">
        <v>0</v>
      </c>
      <c r="D54" s="4">
        <f t="shared" si="0"/>
        <v>0</v>
      </c>
      <c r="E54" s="4">
        <v>0</v>
      </c>
      <c r="F54" s="4">
        <v>0</v>
      </c>
      <c r="G54" s="4">
        <f t="shared" si="1"/>
        <v>0</v>
      </c>
      <c r="H54" s="8">
        <v>6100</v>
      </c>
    </row>
    <row r="55" spans="1:8" x14ac:dyDescent="0.2">
      <c r="A55" s="35" t="s">
        <v>103</v>
      </c>
      <c r="B55" s="4">
        <v>0</v>
      </c>
      <c r="C55" s="4">
        <v>0</v>
      </c>
      <c r="D55" s="4">
        <f t="shared" si="0"/>
        <v>0</v>
      </c>
      <c r="E55" s="4">
        <v>0</v>
      </c>
      <c r="F55" s="4">
        <v>0</v>
      </c>
      <c r="G55" s="4">
        <f t="shared" si="1"/>
        <v>0</v>
      </c>
      <c r="H55" s="8">
        <v>6200</v>
      </c>
    </row>
    <row r="56" spans="1:8" x14ac:dyDescent="0.2">
      <c r="A56" s="35" t="s">
        <v>104</v>
      </c>
      <c r="B56" s="4">
        <v>0</v>
      </c>
      <c r="C56" s="4">
        <v>0</v>
      </c>
      <c r="D56" s="4">
        <f t="shared" si="0"/>
        <v>0</v>
      </c>
      <c r="E56" s="4">
        <v>0</v>
      </c>
      <c r="F56" s="4">
        <v>0</v>
      </c>
      <c r="G56" s="4">
        <f t="shared" si="1"/>
        <v>0</v>
      </c>
      <c r="H56" s="8">
        <v>6300</v>
      </c>
    </row>
    <row r="57" spans="1:8" x14ac:dyDescent="0.2">
      <c r="A57" s="17" t="s">
        <v>129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35" t="s">
        <v>105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  <c r="H58" s="8">
        <v>7100</v>
      </c>
    </row>
    <row r="59" spans="1:8" x14ac:dyDescent="0.2">
      <c r="A59" s="35" t="s">
        <v>106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  <c r="H59" s="8">
        <v>7200</v>
      </c>
    </row>
    <row r="60" spans="1:8" x14ac:dyDescent="0.2">
      <c r="A60" s="35" t="s">
        <v>107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  <c r="H60" s="8">
        <v>7300</v>
      </c>
    </row>
    <row r="61" spans="1:8" x14ac:dyDescent="0.2">
      <c r="A61" s="35" t="s">
        <v>108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  <c r="H61" s="8">
        <v>7400</v>
      </c>
    </row>
    <row r="62" spans="1:8" x14ac:dyDescent="0.2">
      <c r="A62" s="35" t="s">
        <v>109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  <c r="H62" s="8">
        <v>7500</v>
      </c>
    </row>
    <row r="63" spans="1:8" x14ac:dyDescent="0.2">
      <c r="A63" s="35" t="s">
        <v>110</v>
      </c>
      <c r="B63" s="4">
        <v>0</v>
      </c>
      <c r="C63" s="4">
        <v>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  <c r="H63" s="8">
        <v>7600</v>
      </c>
    </row>
    <row r="64" spans="1:8" x14ac:dyDescent="0.2">
      <c r="A64" s="35" t="s">
        <v>111</v>
      </c>
      <c r="B64" s="4">
        <v>0</v>
      </c>
      <c r="C64" s="4">
        <v>0</v>
      </c>
      <c r="D64" s="4">
        <f t="shared" si="0"/>
        <v>0</v>
      </c>
      <c r="E64" s="4">
        <v>0</v>
      </c>
      <c r="F64" s="4">
        <v>0</v>
      </c>
      <c r="G64" s="4">
        <f t="shared" si="1"/>
        <v>0</v>
      </c>
      <c r="H64" s="8">
        <v>7900</v>
      </c>
    </row>
    <row r="65" spans="1:8" x14ac:dyDescent="0.2">
      <c r="A65" s="17" t="s">
        <v>130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35" t="s">
        <v>36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  <c r="H66" s="8">
        <v>8100</v>
      </c>
    </row>
    <row r="67" spans="1:8" x14ac:dyDescent="0.2">
      <c r="A67" s="35" t="s">
        <v>37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  <c r="H67" s="8">
        <v>8300</v>
      </c>
    </row>
    <row r="68" spans="1:8" x14ac:dyDescent="0.2">
      <c r="A68" s="35" t="s">
        <v>38</v>
      </c>
      <c r="B68" s="4">
        <v>0</v>
      </c>
      <c r="C68" s="4">
        <v>0</v>
      </c>
      <c r="D68" s="4">
        <f t="shared" si="0"/>
        <v>0</v>
      </c>
      <c r="E68" s="4">
        <v>0</v>
      </c>
      <c r="F68" s="4">
        <v>0</v>
      </c>
      <c r="G68" s="4">
        <f t="shared" si="1"/>
        <v>0</v>
      </c>
      <c r="H68" s="8">
        <v>8500</v>
      </c>
    </row>
    <row r="69" spans="1:8" x14ac:dyDescent="0.2">
      <c r="A69" s="17" t="s">
        <v>63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35" t="s">
        <v>112</v>
      </c>
      <c r="B70" s="4">
        <v>0</v>
      </c>
      <c r="C70" s="4">
        <v>0</v>
      </c>
      <c r="D70" s="4">
        <f t="shared" ref="D70:D76" si="2">B70+C70</f>
        <v>0</v>
      </c>
      <c r="E70" s="4">
        <v>0</v>
      </c>
      <c r="F70" s="4">
        <v>0</v>
      </c>
      <c r="G70" s="4">
        <f t="shared" ref="G70:G76" si="3">D70-E70</f>
        <v>0</v>
      </c>
      <c r="H70" s="8">
        <v>9100</v>
      </c>
    </row>
    <row r="71" spans="1:8" x14ac:dyDescent="0.2">
      <c r="A71" s="35" t="s">
        <v>113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si="3"/>
        <v>0</v>
      </c>
      <c r="H71" s="8">
        <v>9200</v>
      </c>
    </row>
    <row r="72" spans="1:8" x14ac:dyDescent="0.2">
      <c r="A72" s="35" t="s">
        <v>114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  <c r="H72" s="8">
        <v>9300</v>
      </c>
    </row>
    <row r="73" spans="1:8" x14ac:dyDescent="0.2">
      <c r="A73" s="35" t="s">
        <v>115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  <c r="H73" s="8">
        <v>9400</v>
      </c>
    </row>
    <row r="74" spans="1:8" x14ac:dyDescent="0.2">
      <c r="A74" s="35" t="s">
        <v>116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  <c r="H74" s="8">
        <v>9500</v>
      </c>
    </row>
    <row r="75" spans="1:8" x14ac:dyDescent="0.2">
      <c r="A75" s="35" t="s">
        <v>117</v>
      </c>
      <c r="B75" s="4">
        <v>0</v>
      </c>
      <c r="C75" s="4">
        <v>0</v>
      </c>
      <c r="D75" s="4">
        <f t="shared" si="2"/>
        <v>0</v>
      </c>
      <c r="E75" s="4">
        <v>0</v>
      </c>
      <c r="F75" s="4">
        <v>0</v>
      </c>
      <c r="G75" s="4">
        <f t="shared" si="3"/>
        <v>0</v>
      </c>
      <c r="H75" s="8">
        <v>9600</v>
      </c>
    </row>
    <row r="76" spans="1:8" x14ac:dyDescent="0.2">
      <c r="A76" s="37" t="s">
        <v>118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8">
        <v>9900</v>
      </c>
    </row>
    <row r="77" spans="1:8" x14ac:dyDescent="0.2">
      <c r="A77" s="38" t="s">
        <v>52</v>
      </c>
      <c r="B77" s="15">
        <f t="shared" ref="B77:G77" si="4">SUM(B5+B13+B23+B33+B43+B53+B57+B65+B69)</f>
        <v>75824419.129999995</v>
      </c>
      <c r="C77" s="15">
        <f t="shared" si="4"/>
        <v>10394883.470000003</v>
      </c>
      <c r="D77" s="15">
        <f t="shared" si="4"/>
        <v>86219302.599999994</v>
      </c>
      <c r="E77" s="15">
        <f t="shared" si="4"/>
        <v>74929074.349999994</v>
      </c>
      <c r="F77" s="15">
        <f t="shared" si="4"/>
        <v>73792581.239999995</v>
      </c>
      <c r="G77" s="15">
        <f t="shared" si="4"/>
        <v>11290228.250000004</v>
      </c>
    </row>
    <row r="79" spans="1:8" x14ac:dyDescent="0.2">
      <c r="A79" s="1" t="s">
        <v>122</v>
      </c>
    </row>
    <row r="85" spans="1:7" ht="49.5" customHeight="1" x14ac:dyDescent="0.2">
      <c r="A85" s="27" t="s">
        <v>133</v>
      </c>
      <c r="B85" s="28"/>
      <c r="C85" s="28"/>
      <c r="D85" s="28"/>
      <c r="E85" s="28"/>
      <c r="F85" s="28"/>
      <c r="G85" s="29"/>
    </row>
    <row r="86" spans="1:7" x14ac:dyDescent="0.2">
      <c r="A86" s="24"/>
      <c r="B86" s="27" t="s">
        <v>59</v>
      </c>
      <c r="C86" s="28"/>
      <c r="D86" s="28"/>
      <c r="E86" s="28"/>
      <c r="F86" s="29"/>
      <c r="G86" s="30" t="s">
        <v>58</v>
      </c>
    </row>
    <row r="87" spans="1:7" ht="22.5" x14ac:dyDescent="0.2">
      <c r="A87" s="25"/>
      <c r="B87" s="2" t="s">
        <v>54</v>
      </c>
      <c r="C87" s="2" t="s">
        <v>119</v>
      </c>
      <c r="D87" s="2" t="s">
        <v>55</v>
      </c>
      <c r="E87" s="2" t="s">
        <v>56</v>
      </c>
      <c r="F87" s="2" t="s">
        <v>57</v>
      </c>
      <c r="G87" s="31"/>
    </row>
    <row r="88" spans="1:7" x14ac:dyDescent="0.2">
      <c r="A88" s="26"/>
      <c r="B88" s="3">
        <v>1</v>
      </c>
      <c r="C88" s="3">
        <v>2</v>
      </c>
      <c r="D88" s="3" t="s">
        <v>120</v>
      </c>
      <c r="E88" s="3">
        <v>4</v>
      </c>
      <c r="F88" s="3">
        <v>5</v>
      </c>
      <c r="G88" s="3" t="s">
        <v>121</v>
      </c>
    </row>
    <row r="89" spans="1:7" x14ac:dyDescent="0.2">
      <c r="A89" s="5" t="s">
        <v>0</v>
      </c>
      <c r="B89" s="4">
        <v>71266430.170000002</v>
      </c>
      <c r="C89" s="4">
        <v>13455173.68</v>
      </c>
      <c r="D89" s="4">
        <f>B89+C89</f>
        <v>84721603.849999994</v>
      </c>
      <c r="E89" s="4">
        <v>74802801.349999994</v>
      </c>
      <c r="F89" s="4">
        <v>73666308.239999995</v>
      </c>
      <c r="G89" s="4">
        <f>D89-E89</f>
        <v>9918802.5</v>
      </c>
    </row>
    <row r="90" spans="1:7" x14ac:dyDescent="0.2">
      <c r="A90" s="5" t="s">
        <v>1</v>
      </c>
      <c r="B90" s="4">
        <v>4557988.96</v>
      </c>
      <c r="C90" s="4">
        <v>-3060290.21</v>
      </c>
      <c r="D90" s="4">
        <f>B90+C90</f>
        <v>1497698.75</v>
      </c>
      <c r="E90" s="4">
        <v>126273</v>
      </c>
      <c r="F90" s="4">
        <v>126273</v>
      </c>
      <c r="G90" s="4">
        <f>D90-E90</f>
        <v>1371425.75</v>
      </c>
    </row>
    <row r="91" spans="1:7" x14ac:dyDescent="0.2">
      <c r="A91" s="5" t="s">
        <v>2</v>
      </c>
      <c r="B91" s="4">
        <v>0</v>
      </c>
      <c r="C91" s="4">
        <v>0</v>
      </c>
      <c r="D91" s="4">
        <f>B91+C91</f>
        <v>0</v>
      </c>
      <c r="E91" s="4">
        <v>0</v>
      </c>
      <c r="F91" s="4">
        <v>0</v>
      </c>
      <c r="G91" s="4">
        <f>D91-E91</f>
        <v>0</v>
      </c>
    </row>
    <row r="92" spans="1:7" x14ac:dyDescent="0.2">
      <c r="A92" s="5" t="s">
        <v>39</v>
      </c>
      <c r="B92" s="4">
        <v>0</v>
      </c>
      <c r="C92" s="4">
        <v>0</v>
      </c>
      <c r="D92" s="4">
        <f>B92+C92</f>
        <v>0</v>
      </c>
      <c r="E92" s="4">
        <v>0</v>
      </c>
      <c r="F92" s="4">
        <v>0</v>
      </c>
      <c r="G92" s="4">
        <f>D92-E92</f>
        <v>0</v>
      </c>
    </row>
    <row r="93" spans="1:7" x14ac:dyDescent="0.2">
      <c r="A93" s="11" t="s">
        <v>36</v>
      </c>
      <c r="B93" s="14">
        <v>0</v>
      </c>
      <c r="C93" s="14">
        <v>0</v>
      </c>
      <c r="D93" s="14">
        <f>B93+C93</f>
        <v>0</v>
      </c>
      <c r="E93" s="14">
        <v>0</v>
      </c>
      <c r="F93" s="14">
        <v>0</v>
      </c>
      <c r="G93" s="14">
        <f>D93-E93</f>
        <v>0</v>
      </c>
    </row>
    <row r="94" spans="1:7" x14ac:dyDescent="0.2">
      <c r="A94" s="9" t="s">
        <v>52</v>
      </c>
      <c r="B94" s="15">
        <f t="shared" ref="B94:G94" si="5">SUM(B89+B90+B91+B92+B93)</f>
        <v>75824419.129999995</v>
      </c>
      <c r="C94" s="15">
        <f t="shared" si="5"/>
        <v>10394883.469999999</v>
      </c>
      <c r="D94" s="15">
        <f t="shared" si="5"/>
        <v>86219302.599999994</v>
      </c>
      <c r="E94" s="15">
        <f t="shared" si="5"/>
        <v>74929074.349999994</v>
      </c>
      <c r="F94" s="15">
        <f t="shared" si="5"/>
        <v>73792581.239999995</v>
      </c>
      <c r="G94" s="15">
        <f t="shared" si="5"/>
        <v>11290228.25</v>
      </c>
    </row>
    <row r="96" spans="1:7" x14ac:dyDescent="0.2">
      <c r="A96" s="1" t="s">
        <v>122</v>
      </c>
    </row>
    <row r="102" spans="1:7" ht="49.5" customHeight="1" x14ac:dyDescent="0.2">
      <c r="A102" s="27" t="s">
        <v>138</v>
      </c>
      <c r="B102" s="28"/>
      <c r="C102" s="28"/>
      <c r="D102" s="28"/>
      <c r="E102" s="28"/>
      <c r="F102" s="28"/>
      <c r="G102" s="29"/>
    </row>
    <row r="103" spans="1:7" x14ac:dyDescent="0.2">
      <c r="A103" s="24" t="s">
        <v>53</v>
      </c>
      <c r="B103" s="27" t="s">
        <v>59</v>
      </c>
      <c r="C103" s="28"/>
      <c r="D103" s="28"/>
      <c r="E103" s="28"/>
      <c r="F103" s="29"/>
      <c r="G103" s="30" t="s">
        <v>58</v>
      </c>
    </row>
    <row r="104" spans="1:7" ht="22.5" x14ac:dyDescent="0.2">
      <c r="A104" s="25"/>
      <c r="B104" s="2" t="s">
        <v>54</v>
      </c>
      <c r="C104" s="2" t="s">
        <v>119</v>
      </c>
      <c r="D104" s="2" t="s">
        <v>55</v>
      </c>
      <c r="E104" s="2" t="s">
        <v>56</v>
      </c>
      <c r="F104" s="2" t="s">
        <v>57</v>
      </c>
      <c r="G104" s="31"/>
    </row>
    <row r="105" spans="1:7" x14ac:dyDescent="0.2">
      <c r="A105" s="26"/>
      <c r="B105" s="3">
        <v>1</v>
      </c>
      <c r="C105" s="3">
        <v>2</v>
      </c>
      <c r="D105" s="3" t="s">
        <v>120</v>
      </c>
      <c r="E105" s="3">
        <v>4</v>
      </c>
      <c r="F105" s="3">
        <v>5</v>
      </c>
      <c r="G105" s="3" t="s">
        <v>121</v>
      </c>
    </row>
    <row r="106" spans="1:7" x14ac:dyDescent="0.2">
      <c r="A106" s="19"/>
      <c r="B106" s="6"/>
      <c r="C106" s="6"/>
      <c r="D106" s="6"/>
      <c r="E106" s="6"/>
      <c r="F106" s="6"/>
      <c r="G106" s="6"/>
    </row>
    <row r="107" spans="1:7" x14ac:dyDescent="0.2">
      <c r="A107" s="20" t="s">
        <v>134</v>
      </c>
      <c r="B107" s="4">
        <v>12737324.470000001</v>
      </c>
      <c r="C107" s="4">
        <v>-12049.7</v>
      </c>
      <c r="D107" s="4">
        <f>B107+C107</f>
        <v>12725274.770000001</v>
      </c>
      <c r="E107" s="4">
        <v>12688167.6</v>
      </c>
      <c r="F107" s="4">
        <v>12601959.560000001</v>
      </c>
      <c r="G107" s="4">
        <f>D107-E107</f>
        <v>37107.170000001788</v>
      </c>
    </row>
    <row r="108" spans="1:7" x14ac:dyDescent="0.2">
      <c r="A108" s="20" t="s">
        <v>135</v>
      </c>
      <c r="B108" s="4">
        <v>31733197.149999999</v>
      </c>
      <c r="C108" s="4">
        <v>5761499.9199999999</v>
      </c>
      <c r="D108" s="4">
        <f t="shared" ref="D108:D113" si="6">B108+C108</f>
        <v>37494697.07</v>
      </c>
      <c r="E108" s="4">
        <v>26412910.34</v>
      </c>
      <c r="F108" s="4">
        <v>25619545.219999999</v>
      </c>
      <c r="G108" s="4">
        <f t="shared" ref="G108:G113" si="7">D108-E108</f>
        <v>11081786.73</v>
      </c>
    </row>
    <row r="109" spans="1:7" x14ac:dyDescent="0.2">
      <c r="A109" s="20" t="s">
        <v>136</v>
      </c>
      <c r="B109" s="4">
        <v>26987836.309999999</v>
      </c>
      <c r="C109" s="4">
        <v>4648126.18</v>
      </c>
      <c r="D109" s="4">
        <f t="shared" si="6"/>
        <v>31635962.489999998</v>
      </c>
      <c r="E109" s="4">
        <v>31477857.32</v>
      </c>
      <c r="F109" s="4">
        <v>31237714.399999999</v>
      </c>
      <c r="G109" s="4">
        <f t="shared" si="7"/>
        <v>158105.16999999806</v>
      </c>
    </row>
    <row r="110" spans="1:7" x14ac:dyDescent="0.2">
      <c r="A110" s="20" t="s">
        <v>137</v>
      </c>
      <c r="B110" s="4">
        <v>4366061.2</v>
      </c>
      <c r="C110" s="4">
        <v>-2692.93</v>
      </c>
      <c r="D110" s="4">
        <f t="shared" si="6"/>
        <v>4363368.2700000005</v>
      </c>
      <c r="E110" s="4">
        <v>4350139.09</v>
      </c>
      <c r="F110" s="4">
        <v>4333362.0599999996</v>
      </c>
      <c r="G110" s="4">
        <f t="shared" si="7"/>
        <v>13229.180000000633</v>
      </c>
    </row>
    <row r="111" spans="1:7" x14ac:dyDescent="0.2">
      <c r="A111" s="20" t="s">
        <v>124</v>
      </c>
      <c r="B111" s="4">
        <v>0</v>
      </c>
      <c r="C111" s="4">
        <v>0</v>
      </c>
      <c r="D111" s="4">
        <f t="shared" si="6"/>
        <v>0</v>
      </c>
      <c r="E111" s="4">
        <v>0</v>
      </c>
      <c r="F111" s="4">
        <v>0</v>
      </c>
      <c r="G111" s="4">
        <f t="shared" si="7"/>
        <v>0</v>
      </c>
    </row>
    <row r="112" spans="1:7" x14ac:dyDescent="0.2">
      <c r="A112" s="20" t="s">
        <v>50</v>
      </c>
      <c r="B112" s="4">
        <v>0</v>
      </c>
      <c r="C112" s="4">
        <v>0</v>
      </c>
      <c r="D112" s="4">
        <f t="shared" si="6"/>
        <v>0</v>
      </c>
      <c r="E112" s="4">
        <v>0</v>
      </c>
      <c r="F112" s="4">
        <v>0</v>
      </c>
      <c r="G112" s="4">
        <f t="shared" si="7"/>
        <v>0</v>
      </c>
    </row>
    <row r="113" spans="1:7" x14ac:dyDescent="0.2">
      <c r="A113" s="20" t="s">
        <v>51</v>
      </c>
      <c r="B113" s="4">
        <v>0</v>
      </c>
      <c r="C113" s="4">
        <v>0</v>
      </c>
      <c r="D113" s="4">
        <f t="shared" si="6"/>
        <v>0</v>
      </c>
      <c r="E113" s="4">
        <v>0</v>
      </c>
      <c r="F113" s="4">
        <v>0</v>
      </c>
      <c r="G113" s="4">
        <f t="shared" si="7"/>
        <v>0</v>
      </c>
    </row>
    <row r="114" spans="1:7" x14ac:dyDescent="0.2">
      <c r="A114" s="20"/>
      <c r="B114" s="4"/>
      <c r="C114" s="4"/>
      <c r="D114" s="4"/>
      <c r="E114" s="4"/>
      <c r="F114" s="4"/>
      <c r="G114" s="4"/>
    </row>
    <row r="115" spans="1:7" x14ac:dyDescent="0.2">
      <c r="A115" s="10" t="s">
        <v>52</v>
      </c>
      <c r="B115" s="16">
        <f t="shared" ref="B115:G115" si="8">SUM(B107:B114)</f>
        <v>75824419.129999995</v>
      </c>
      <c r="C115" s="16">
        <f t="shared" si="8"/>
        <v>10394883.469999999</v>
      </c>
      <c r="D115" s="16">
        <f t="shared" si="8"/>
        <v>86219302.599999994</v>
      </c>
      <c r="E115" s="16">
        <f t="shared" si="8"/>
        <v>74929074.349999994</v>
      </c>
      <c r="F115" s="16">
        <f t="shared" si="8"/>
        <v>73792581.24000001</v>
      </c>
      <c r="G115" s="16">
        <f t="shared" si="8"/>
        <v>11290228.25</v>
      </c>
    </row>
    <row r="118" spans="1:7" ht="49.5" customHeight="1" x14ac:dyDescent="0.2">
      <c r="A118" s="27" t="s">
        <v>139</v>
      </c>
      <c r="B118" s="28"/>
      <c r="C118" s="28"/>
      <c r="D118" s="28"/>
      <c r="E118" s="28"/>
      <c r="F118" s="28"/>
      <c r="G118" s="29"/>
    </row>
    <row r="119" spans="1:7" x14ac:dyDescent="0.2">
      <c r="A119" s="24" t="s">
        <v>53</v>
      </c>
      <c r="B119" s="27" t="s">
        <v>59</v>
      </c>
      <c r="C119" s="28"/>
      <c r="D119" s="28"/>
      <c r="E119" s="28"/>
      <c r="F119" s="29"/>
      <c r="G119" s="30" t="s">
        <v>58</v>
      </c>
    </row>
    <row r="120" spans="1:7" ht="22.5" x14ac:dyDescent="0.2">
      <c r="A120" s="25"/>
      <c r="B120" s="2" t="s">
        <v>54</v>
      </c>
      <c r="C120" s="2" t="s">
        <v>119</v>
      </c>
      <c r="D120" s="2" t="s">
        <v>55</v>
      </c>
      <c r="E120" s="2" t="s">
        <v>56</v>
      </c>
      <c r="F120" s="2" t="s">
        <v>57</v>
      </c>
      <c r="G120" s="31"/>
    </row>
    <row r="121" spans="1:7" x14ac:dyDescent="0.2">
      <c r="A121" s="26"/>
      <c r="B121" s="3">
        <v>1</v>
      </c>
      <c r="C121" s="3">
        <v>2</v>
      </c>
      <c r="D121" s="3" t="s">
        <v>120</v>
      </c>
      <c r="E121" s="3">
        <v>4</v>
      </c>
      <c r="F121" s="3">
        <v>5</v>
      </c>
      <c r="G121" s="3" t="s">
        <v>121</v>
      </c>
    </row>
    <row r="122" spans="1:7" x14ac:dyDescent="0.2">
      <c r="A122" s="21" t="s">
        <v>8</v>
      </c>
      <c r="B122" s="4">
        <v>0</v>
      </c>
      <c r="C122" s="4">
        <v>0</v>
      </c>
      <c r="D122" s="4">
        <f>B122+C122</f>
        <v>0</v>
      </c>
      <c r="E122" s="4">
        <v>0</v>
      </c>
      <c r="F122" s="4">
        <v>0</v>
      </c>
      <c r="G122" s="4">
        <f>D122-E122</f>
        <v>0</v>
      </c>
    </row>
    <row r="123" spans="1:7" x14ac:dyDescent="0.2">
      <c r="A123" s="21" t="s">
        <v>9</v>
      </c>
      <c r="B123" s="4">
        <v>0</v>
      </c>
      <c r="C123" s="4">
        <v>0</v>
      </c>
      <c r="D123" s="4">
        <f t="shared" ref="D123:D125" si="9">B123+C123</f>
        <v>0</v>
      </c>
      <c r="E123" s="4">
        <v>0</v>
      </c>
      <c r="F123" s="4">
        <v>0</v>
      </c>
      <c r="G123" s="4">
        <f t="shared" ref="G123:G125" si="10">D123-E123</f>
        <v>0</v>
      </c>
    </row>
    <row r="124" spans="1:7" x14ac:dyDescent="0.2">
      <c r="A124" s="21" t="s">
        <v>10</v>
      </c>
      <c r="B124" s="4">
        <v>0</v>
      </c>
      <c r="C124" s="4">
        <v>0</v>
      </c>
      <c r="D124" s="4">
        <f t="shared" si="9"/>
        <v>0</v>
      </c>
      <c r="E124" s="4">
        <v>0</v>
      </c>
      <c r="F124" s="4">
        <v>0</v>
      </c>
      <c r="G124" s="4">
        <f t="shared" si="10"/>
        <v>0</v>
      </c>
    </row>
    <row r="125" spans="1:7" x14ac:dyDescent="0.2">
      <c r="A125" s="21" t="s">
        <v>123</v>
      </c>
      <c r="B125" s="4">
        <v>0</v>
      </c>
      <c r="C125" s="4">
        <v>0</v>
      </c>
      <c r="D125" s="4">
        <f t="shared" si="9"/>
        <v>0</v>
      </c>
      <c r="E125" s="4">
        <v>0</v>
      </c>
      <c r="F125" s="4">
        <v>0</v>
      </c>
      <c r="G125" s="4">
        <f t="shared" si="10"/>
        <v>0</v>
      </c>
    </row>
    <row r="126" spans="1:7" x14ac:dyDescent="0.2">
      <c r="A126" s="10" t="s">
        <v>52</v>
      </c>
      <c r="B126" s="16">
        <f t="shared" ref="B126:G126" si="11">SUM(B122:B125)</f>
        <v>0</v>
      </c>
      <c r="C126" s="16">
        <f t="shared" si="11"/>
        <v>0</v>
      </c>
      <c r="D126" s="16">
        <f t="shared" si="11"/>
        <v>0</v>
      </c>
      <c r="E126" s="16">
        <f t="shared" si="11"/>
        <v>0</v>
      </c>
      <c r="F126" s="16">
        <f t="shared" si="11"/>
        <v>0</v>
      </c>
      <c r="G126" s="16">
        <f t="shared" si="11"/>
        <v>0</v>
      </c>
    </row>
    <row r="129" spans="1:7" ht="49.5" customHeight="1" x14ac:dyDescent="0.2">
      <c r="A129" s="27" t="s">
        <v>140</v>
      </c>
      <c r="B129" s="28"/>
      <c r="C129" s="28"/>
      <c r="D129" s="28"/>
      <c r="E129" s="28"/>
      <c r="F129" s="28"/>
      <c r="G129" s="29"/>
    </row>
    <row r="130" spans="1:7" x14ac:dyDescent="0.2">
      <c r="A130" s="24" t="s">
        <v>53</v>
      </c>
      <c r="B130" s="27" t="s">
        <v>59</v>
      </c>
      <c r="C130" s="28"/>
      <c r="D130" s="28"/>
      <c r="E130" s="28"/>
      <c r="F130" s="29"/>
      <c r="G130" s="30" t="s">
        <v>58</v>
      </c>
    </row>
    <row r="131" spans="1:7" ht="22.5" x14ac:dyDescent="0.2">
      <c r="A131" s="25"/>
      <c r="B131" s="2" t="s">
        <v>54</v>
      </c>
      <c r="C131" s="2" t="s">
        <v>119</v>
      </c>
      <c r="D131" s="2" t="s">
        <v>55</v>
      </c>
      <c r="E131" s="2" t="s">
        <v>56</v>
      </c>
      <c r="F131" s="2" t="s">
        <v>57</v>
      </c>
      <c r="G131" s="31"/>
    </row>
    <row r="132" spans="1:7" x14ac:dyDescent="0.2">
      <c r="A132" s="26"/>
      <c r="B132" s="3">
        <v>1</v>
      </c>
      <c r="C132" s="3">
        <v>2</v>
      </c>
      <c r="D132" s="3" t="s">
        <v>120</v>
      </c>
      <c r="E132" s="3">
        <v>4</v>
      </c>
      <c r="F132" s="3">
        <v>5</v>
      </c>
      <c r="G132" s="3" t="s">
        <v>121</v>
      </c>
    </row>
    <row r="133" spans="1:7" ht="22.5" x14ac:dyDescent="0.2">
      <c r="A133" s="22" t="s">
        <v>12</v>
      </c>
      <c r="B133" s="4">
        <v>75824419.129999995</v>
      </c>
      <c r="C133" s="4">
        <v>10394883.470000001</v>
      </c>
      <c r="D133" s="4">
        <f t="shared" ref="D133:D139" si="12">B133+C133</f>
        <v>86219302.599999994</v>
      </c>
      <c r="E133" s="4">
        <v>74929074.349999994</v>
      </c>
      <c r="F133" s="4">
        <v>73792581.239999995</v>
      </c>
      <c r="G133" s="4">
        <f t="shared" ref="G133:G139" si="13">D133-E133</f>
        <v>11290228.25</v>
      </c>
    </row>
    <row r="134" spans="1:7" x14ac:dyDescent="0.2">
      <c r="A134" s="22" t="s">
        <v>11</v>
      </c>
      <c r="B134" s="4">
        <v>0</v>
      </c>
      <c r="C134" s="4">
        <v>0</v>
      </c>
      <c r="D134" s="4">
        <f t="shared" si="12"/>
        <v>0</v>
      </c>
      <c r="E134" s="4">
        <v>0</v>
      </c>
      <c r="F134" s="4">
        <v>0</v>
      </c>
      <c r="G134" s="4">
        <f t="shared" si="13"/>
        <v>0</v>
      </c>
    </row>
    <row r="135" spans="1:7" ht="22.5" x14ac:dyDescent="0.2">
      <c r="A135" s="22" t="s">
        <v>13</v>
      </c>
      <c r="B135" s="4">
        <v>0</v>
      </c>
      <c r="C135" s="4">
        <v>0</v>
      </c>
      <c r="D135" s="4">
        <f t="shared" si="12"/>
        <v>0</v>
      </c>
      <c r="E135" s="4">
        <v>0</v>
      </c>
      <c r="F135" s="4">
        <v>0</v>
      </c>
      <c r="G135" s="4">
        <f t="shared" si="13"/>
        <v>0</v>
      </c>
    </row>
    <row r="136" spans="1:7" ht="22.5" x14ac:dyDescent="0.2">
      <c r="A136" s="22" t="s">
        <v>25</v>
      </c>
      <c r="B136" s="4">
        <v>0</v>
      </c>
      <c r="C136" s="4">
        <v>0</v>
      </c>
      <c r="D136" s="4">
        <f t="shared" si="12"/>
        <v>0</v>
      </c>
      <c r="E136" s="4">
        <v>0</v>
      </c>
      <c r="F136" s="4">
        <v>0</v>
      </c>
      <c r="G136" s="4">
        <f t="shared" si="13"/>
        <v>0</v>
      </c>
    </row>
    <row r="137" spans="1:7" ht="22.5" x14ac:dyDescent="0.2">
      <c r="A137" s="22" t="s">
        <v>26</v>
      </c>
      <c r="B137" s="4">
        <v>0</v>
      </c>
      <c r="C137" s="4">
        <v>0</v>
      </c>
      <c r="D137" s="4">
        <f t="shared" si="12"/>
        <v>0</v>
      </c>
      <c r="E137" s="4">
        <v>0</v>
      </c>
      <c r="F137" s="4">
        <v>0</v>
      </c>
      <c r="G137" s="4">
        <f t="shared" si="13"/>
        <v>0</v>
      </c>
    </row>
    <row r="138" spans="1:7" ht="22.5" x14ac:dyDescent="0.2">
      <c r="A138" s="22" t="s">
        <v>131</v>
      </c>
      <c r="B138" s="4">
        <v>0</v>
      </c>
      <c r="C138" s="4">
        <v>0</v>
      </c>
      <c r="D138" s="4">
        <f t="shared" si="12"/>
        <v>0</v>
      </c>
      <c r="E138" s="4">
        <v>0</v>
      </c>
      <c r="F138" s="4">
        <v>0</v>
      </c>
      <c r="G138" s="4">
        <f t="shared" si="13"/>
        <v>0</v>
      </c>
    </row>
    <row r="139" spans="1:7" x14ac:dyDescent="0.2">
      <c r="A139" s="22" t="s">
        <v>14</v>
      </c>
      <c r="B139" s="4">
        <v>0</v>
      </c>
      <c r="C139" s="4">
        <v>0</v>
      </c>
      <c r="D139" s="4">
        <f t="shared" si="12"/>
        <v>0</v>
      </c>
      <c r="E139" s="4">
        <v>0</v>
      </c>
      <c r="F139" s="4">
        <v>0</v>
      </c>
      <c r="G139" s="4">
        <f t="shared" si="13"/>
        <v>0</v>
      </c>
    </row>
    <row r="140" spans="1:7" x14ac:dyDescent="0.2">
      <c r="A140" s="10" t="s">
        <v>52</v>
      </c>
      <c r="B140" s="16">
        <f t="shared" ref="B140:G140" si="14">SUM(B133:B139)</f>
        <v>75824419.129999995</v>
      </c>
      <c r="C140" s="16">
        <f t="shared" si="14"/>
        <v>10394883.470000001</v>
      </c>
      <c r="D140" s="16">
        <f t="shared" si="14"/>
        <v>86219302.599999994</v>
      </c>
      <c r="E140" s="16">
        <f t="shared" si="14"/>
        <v>74929074.349999994</v>
      </c>
      <c r="F140" s="16">
        <f t="shared" si="14"/>
        <v>73792581.239999995</v>
      </c>
      <c r="G140" s="16">
        <f t="shared" si="14"/>
        <v>11290228.25</v>
      </c>
    </row>
    <row r="142" spans="1:7" x14ac:dyDescent="0.2">
      <c r="A142" s="1" t="s">
        <v>122</v>
      </c>
    </row>
    <row r="148" spans="1:7" ht="49.5" customHeight="1" x14ac:dyDescent="0.2">
      <c r="A148" s="27" t="s">
        <v>141</v>
      </c>
      <c r="B148" s="28"/>
      <c r="C148" s="28"/>
      <c r="D148" s="28"/>
      <c r="E148" s="28"/>
      <c r="F148" s="28"/>
      <c r="G148" s="29"/>
    </row>
    <row r="149" spans="1:7" x14ac:dyDescent="0.2">
      <c r="A149" s="24" t="s">
        <v>53</v>
      </c>
      <c r="B149" s="27" t="s">
        <v>59</v>
      </c>
      <c r="C149" s="28"/>
      <c r="D149" s="28"/>
      <c r="E149" s="28"/>
      <c r="F149" s="29"/>
      <c r="G149" s="30" t="s">
        <v>58</v>
      </c>
    </row>
    <row r="150" spans="1:7" ht="22.5" x14ac:dyDescent="0.2">
      <c r="A150" s="25"/>
      <c r="B150" s="2" t="s">
        <v>54</v>
      </c>
      <c r="C150" s="2" t="s">
        <v>119</v>
      </c>
      <c r="D150" s="2" t="s">
        <v>55</v>
      </c>
      <c r="E150" s="2" t="s">
        <v>56</v>
      </c>
      <c r="F150" s="2" t="s">
        <v>57</v>
      </c>
      <c r="G150" s="31"/>
    </row>
    <row r="151" spans="1:7" x14ac:dyDescent="0.2">
      <c r="A151" s="26"/>
      <c r="B151" s="3">
        <v>1</v>
      </c>
      <c r="C151" s="3">
        <v>2</v>
      </c>
      <c r="D151" s="3" t="s">
        <v>120</v>
      </c>
      <c r="E151" s="3">
        <v>4</v>
      </c>
      <c r="F151" s="3">
        <v>5</v>
      </c>
      <c r="G151" s="3" t="s">
        <v>121</v>
      </c>
    </row>
    <row r="152" spans="1:7" x14ac:dyDescent="0.2">
      <c r="A152" s="7" t="s">
        <v>15</v>
      </c>
      <c r="B152" s="13">
        <f t="shared" ref="B152:G152" si="15">SUM(B153:B160)</f>
        <v>0</v>
      </c>
      <c r="C152" s="13">
        <f t="shared" si="15"/>
        <v>0</v>
      </c>
      <c r="D152" s="13">
        <f t="shared" si="15"/>
        <v>0</v>
      </c>
      <c r="E152" s="13">
        <f t="shared" si="15"/>
        <v>0</v>
      </c>
      <c r="F152" s="13">
        <f t="shared" si="15"/>
        <v>0</v>
      </c>
      <c r="G152" s="13">
        <f t="shared" si="15"/>
        <v>0</v>
      </c>
    </row>
    <row r="153" spans="1:7" x14ac:dyDescent="0.2">
      <c r="A153" s="23" t="s">
        <v>40</v>
      </c>
      <c r="B153" s="4">
        <v>0</v>
      </c>
      <c r="C153" s="4">
        <v>0</v>
      </c>
      <c r="D153" s="4">
        <f>B153+C153</f>
        <v>0</v>
      </c>
      <c r="E153" s="4">
        <v>0</v>
      </c>
      <c r="F153" s="4">
        <v>0</v>
      </c>
      <c r="G153" s="4">
        <f>D153-E153</f>
        <v>0</v>
      </c>
    </row>
    <row r="154" spans="1:7" x14ac:dyDescent="0.2">
      <c r="A154" s="23" t="s">
        <v>16</v>
      </c>
      <c r="B154" s="4">
        <v>0</v>
      </c>
      <c r="C154" s="4">
        <v>0</v>
      </c>
      <c r="D154" s="4">
        <f t="shared" ref="D154:D160" si="16">B154+C154</f>
        <v>0</v>
      </c>
      <c r="E154" s="4">
        <v>0</v>
      </c>
      <c r="F154" s="4">
        <v>0</v>
      </c>
      <c r="G154" s="4">
        <f t="shared" ref="G154:G160" si="17">D154-E154</f>
        <v>0</v>
      </c>
    </row>
    <row r="155" spans="1:7" x14ac:dyDescent="0.2">
      <c r="A155" s="23" t="s">
        <v>125</v>
      </c>
      <c r="B155" s="4">
        <v>0</v>
      </c>
      <c r="C155" s="4">
        <v>0</v>
      </c>
      <c r="D155" s="4">
        <f t="shared" si="16"/>
        <v>0</v>
      </c>
      <c r="E155" s="4">
        <v>0</v>
      </c>
      <c r="F155" s="4">
        <v>0</v>
      </c>
      <c r="G155" s="4">
        <f t="shared" si="17"/>
        <v>0</v>
      </c>
    </row>
    <row r="156" spans="1:7" x14ac:dyDescent="0.2">
      <c r="A156" s="23" t="s">
        <v>3</v>
      </c>
      <c r="B156" s="4">
        <v>0</v>
      </c>
      <c r="C156" s="4">
        <v>0</v>
      </c>
      <c r="D156" s="4">
        <f t="shared" si="16"/>
        <v>0</v>
      </c>
      <c r="E156" s="4">
        <v>0</v>
      </c>
      <c r="F156" s="4">
        <v>0</v>
      </c>
      <c r="G156" s="4">
        <f t="shared" si="17"/>
        <v>0</v>
      </c>
    </row>
    <row r="157" spans="1:7" x14ac:dyDescent="0.2">
      <c r="A157" s="23" t="s">
        <v>22</v>
      </c>
      <c r="B157" s="4">
        <v>0</v>
      </c>
      <c r="C157" s="4">
        <v>0</v>
      </c>
      <c r="D157" s="4">
        <f t="shared" si="16"/>
        <v>0</v>
      </c>
      <c r="E157" s="4">
        <v>0</v>
      </c>
      <c r="F157" s="4">
        <v>0</v>
      </c>
      <c r="G157" s="4">
        <f t="shared" si="17"/>
        <v>0</v>
      </c>
    </row>
    <row r="158" spans="1:7" x14ac:dyDescent="0.2">
      <c r="A158" s="23" t="s">
        <v>17</v>
      </c>
      <c r="B158" s="4">
        <v>0</v>
      </c>
      <c r="C158" s="4">
        <v>0</v>
      </c>
      <c r="D158" s="4">
        <f t="shared" si="16"/>
        <v>0</v>
      </c>
      <c r="E158" s="4">
        <v>0</v>
      </c>
      <c r="F158" s="4">
        <v>0</v>
      </c>
      <c r="G158" s="4">
        <f t="shared" si="17"/>
        <v>0</v>
      </c>
    </row>
    <row r="159" spans="1:7" x14ac:dyDescent="0.2">
      <c r="A159" s="23" t="s">
        <v>41</v>
      </c>
      <c r="B159" s="4">
        <v>0</v>
      </c>
      <c r="C159" s="4">
        <v>0</v>
      </c>
      <c r="D159" s="4">
        <f t="shared" si="16"/>
        <v>0</v>
      </c>
      <c r="E159" s="4">
        <v>0</v>
      </c>
      <c r="F159" s="4">
        <v>0</v>
      </c>
      <c r="G159" s="4">
        <f t="shared" si="17"/>
        <v>0</v>
      </c>
    </row>
    <row r="160" spans="1:7" x14ac:dyDescent="0.2">
      <c r="A160" s="23" t="s">
        <v>18</v>
      </c>
      <c r="B160" s="4">
        <v>0</v>
      </c>
      <c r="C160" s="4">
        <v>0</v>
      </c>
      <c r="D160" s="4">
        <f t="shared" si="16"/>
        <v>0</v>
      </c>
      <c r="E160" s="4">
        <v>0</v>
      </c>
      <c r="F160" s="4">
        <v>0</v>
      </c>
      <c r="G160" s="4">
        <f t="shared" si="17"/>
        <v>0</v>
      </c>
    </row>
    <row r="161" spans="1:7" x14ac:dyDescent="0.2">
      <c r="A161" s="7" t="s">
        <v>19</v>
      </c>
      <c r="B161" s="13">
        <f t="shared" ref="B161:G161" si="18">SUM(B162:B168)</f>
        <v>75824419.129999995</v>
      </c>
      <c r="C161" s="13">
        <f t="shared" si="18"/>
        <v>10394883.470000001</v>
      </c>
      <c r="D161" s="13">
        <f t="shared" si="18"/>
        <v>86219302.599999994</v>
      </c>
      <c r="E161" s="13">
        <f t="shared" si="18"/>
        <v>74929074.349999994</v>
      </c>
      <c r="F161" s="13">
        <f t="shared" si="18"/>
        <v>73792581.239999995</v>
      </c>
      <c r="G161" s="13">
        <f t="shared" si="18"/>
        <v>11290228.25</v>
      </c>
    </row>
    <row r="162" spans="1:7" x14ac:dyDescent="0.2">
      <c r="A162" s="23" t="s">
        <v>42</v>
      </c>
      <c r="B162" s="4">
        <v>0</v>
      </c>
      <c r="C162" s="4">
        <v>0</v>
      </c>
      <c r="D162" s="4">
        <f>B162+C162</f>
        <v>0</v>
      </c>
      <c r="E162" s="4">
        <v>0</v>
      </c>
      <c r="F162" s="4">
        <v>0</v>
      </c>
      <c r="G162" s="4">
        <f t="shared" ref="G162:G168" si="19">D162-E162</f>
        <v>0</v>
      </c>
    </row>
    <row r="163" spans="1:7" x14ac:dyDescent="0.2">
      <c r="A163" s="23" t="s">
        <v>27</v>
      </c>
      <c r="B163" s="4">
        <v>0</v>
      </c>
      <c r="C163" s="4">
        <v>0</v>
      </c>
      <c r="D163" s="4">
        <f t="shared" ref="D163:D168" si="20">B163+C163</f>
        <v>0</v>
      </c>
      <c r="E163" s="4">
        <v>0</v>
      </c>
      <c r="F163" s="4">
        <v>0</v>
      </c>
      <c r="G163" s="4">
        <f t="shared" si="19"/>
        <v>0</v>
      </c>
    </row>
    <row r="164" spans="1:7" x14ac:dyDescent="0.2">
      <c r="A164" s="23" t="s">
        <v>20</v>
      </c>
      <c r="B164" s="4">
        <v>0</v>
      </c>
      <c r="C164" s="4">
        <v>0</v>
      </c>
      <c r="D164" s="4">
        <f t="shared" si="20"/>
        <v>0</v>
      </c>
      <c r="E164" s="4">
        <v>0</v>
      </c>
      <c r="F164" s="4">
        <v>0</v>
      </c>
      <c r="G164" s="4">
        <f t="shared" si="19"/>
        <v>0</v>
      </c>
    </row>
    <row r="165" spans="1:7" x14ac:dyDescent="0.2">
      <c r="A165" s="23" t="s">
        <v>43</v>
      </c>
      <c r="B165" s="4">
        <v>0</v>
      </c>
      <c r="C165" s="4">
        <v>0</v>
      </c>
      <c r="D165" s="4">
        <f t="shared" si="20"/>
        <v>0</v>
      </c>
      <c r="E165" s="4">
        <v>0</v>
      </c>
      <c r="F165" s="4">
        <v>0</v>
      </c>
      <c r="G165" s="4">
        <f t="shared" si="19"/>
        <v>0</v>
      </c>
    </row>
    <row r="166" spans="1:7" x14ac:dyDescent="0.2">
      <c r="A166" s="23" t="s">
        <v>44</v>
      </c>
      <c r="B166" s="4">
        <v>75824419.129999995</v>
      </c>
      <c r="C166" s="4">
        <v>10394883.470000001</v>
      </c>
      <c r="D166" s="4">
        <f t="shared" si="20"/>
        <v>86219302.599999994</v>
      </c>
      <c r="E166" s="4">
        <v>74929074.349999994</v>
      </c>
      <c r="F166" s="4">
        <v>73792581.239999995</v>
      </c>
      <c r="G166" s="4">
        <f t="shared" si="19"/>
        <v>11290228.25</v>
      </c>
    </row>
    <row r="167" spans="1:7" x14ac:dyDescent="0.2">
      <c r="A167" s="23" t="s">
        <v>45</v>
      </c>
      <c r="B167" s="4">
        <v>0</v>
      </c>
      <c r="C167" s="4">
        <v>0</v>
      </c>
      <c r="D167" s="4">
        <f t="shared" si="20"/>
        <v>0</v>
      </c>
      <c r="E167" s="4">
        <v>0</v>
      </c>
      <c r="F167" s="4">
        <v>0</v>
      </c>
      <c r="G167" s="4">
        <f t="shared" si="19"/>
        <v>0</v>
      </c>
    </row>
    <row r="168" spans="1:7" x14ac:dyDescent="0.2">
      <c r="A168" s="23" t="s">
        <v>4</v>
      </c>
      <c r="B168" s="4">
        <v>0</v>
      </c>
      <c r="C168" s="4">
        <v>0</v>
      </c>
      <c r="D168" s="4">
        <f t="shared" si="20"/>
        <v>0</v>
      </c>
      <c r="E168" s="4">
        <v>0</v>
      </c>
      <c r="F168" s="4">
        <v>0</v>
      </c>
      <c r="G168" s="4">
        <f t="shared" si="19"/>
        <v>0</v>
      </c>
    </row>
    <row r="169" spans="1:7" x14ac:dyDescent="0.2">
      <c r="A169" s="7" t="s">
        <v>46</v>
      </c>
      <c r="B169" s="13">
        <f t="shared" ref="B169:G169" si="21">SUM(B170:B178)</f>
        <v>0</v>
      </c>
      <c r="C169" s="13">
        <f t="shared" si="21"/>
        <v>0</v>
      </c>
      <c r="D169" s="13">
        <f t="shared" si="21"/>
        <v>0</v>
      </c>
      <c r="E169" s="13">
        <f t="shared" si="21"/>
        <v>0</v>
      </c>
      <c r="F169" s="13">
        <f t="shared" si="21"/>
        <v>0</v>
      </c>
      <c r="G169" s="13">
        <f t="shared" si="21"/>
        <v>0</v>
      </c>
    </row>
    <row r="170" spans="1:7" x14ac:dyDescent="0.2">
      <c r="A170" s="23" t="s">
        <v>28</v>
      </c>
      <c r="B170" s="4">
        <v>0</v>
      </c>
      <c r="C170" s="4">
        <v>0</v>
      </c>
      <c r="D170" s="4">
        <f>B170+C170</f>
        <v>0</v>
      </c>
      <c r="E170" s="4">
        <v>0</v>
      </c>
      <c r="F170" s="4">
        <v>0</v>
      </c>
      <c r="G170" s="4">
        <f t="shared" ref="G170:G178" si="22">D170-E170</f>
        <v>0</v>
      </c>
    </row>
    <row r="171" spans="1:7" x14ac:dyDescent="0.2">
      <c r="A171" s="23" t="s">
        <v>23</v>
      </c>
      <c r="B171" s="4">
        <v>0</v>
      </c>
      <c r="C171" s="4">
        <v>0</v>
      </c>
      <c r="D171" s="4">
        <f t="shared" ref="D171:D178" si="23">B171+C171</f>
        <v>0</v>
      </c>
      <c r="E171" s="4">
        <v>0</v>
      </c>
      <c r="F171" s="4">
        <v>0</v>
      </c>
      <c r="G171" s="4">
        <f t="shared" si="22"/>
        <v>0</v>
      </c>
    </row>
    <row r="172" spans="1:7" x14ac:dyDescent="0.2">
      <c r="A172" s="23" t="s">
        <v>29</v>
      </c>
      <c r="B172" s="4">
        <v>0</v>
      </c>
      <c r="C172" s="4">
        <v>0</v>
      </c>
      <c r="D172" s="4">
        <f t="shared" si="23"/>
        <v>0</v>
      </c>
      <c r="E172" s="4">
        <v>0</v>
      </c>
      <c r="F172" s="4">
        <v>0</v>
      </c>
      <c r="G172" s="4">
        <f t="shared" si="22"/>
        <v>0</v>
      </c>
    </row>
    <row r="173" spans="1:7" x14ac:dyDescent="0.2">
      <c r="A173" s="23" t="s">
        <v>47</v>
      </c>
      <c r="B173" s="4">
        <v>0</v>
      </c>
      <c r="C173" s="4">
        <v>0</v>
      </c>
      <c r="D173" s="4">
        <f t="shared" si="23"/>
        <v>0</v>
      </c>
      <c r="E173" s="4">
        <v>0</v>
      </c>
      <c r="F173" s="4">
        <v>0</v>
      </c>
      <c r="G173" s="4">
        <f t="shared" si="22"/>
        <v>0</v>
      </c>
    </row>
    <row r="174" spans="1:7" x14ac:dyDescent="0.2">
      <c r="A174" s="23" t="s">
        <v>21</v>
      </c>
      <c r="B174" s="4">
        <v>0</v>
      </c>
      <c r="C174" s="4">
        <v>0</v>
      </c>
      <c r="D174" s="4">
        <f t="shared" si="23"/>
        <v>0</v>
      </c>
      <c r="E174" s="4">
        <v>0</v>
      </c>
      <c r="F174" s="4">
        <v>0</v>
      </c>
      <c r="G174" s="4">
        <f t="shared" si="22"/>
        <v>0</v>
      </c>
    </row>
    <row r="175" spans="1:7" x14ac:dyDescent="0.2">
      <c r="A175" s="23" t="s">
        <v>5</v>
      </c>
      <c r="B175" s="4">
        <v>0</v>
      </c>
      <c r="C175" s="4">
        <v>0</v>
      </c>
      <c r="D175" s="4">
        <f t="shared" si="23"/>
        <v>0</v>
      </c>
      <c r="E175" s="4">
        <v>0</v>
      </c>
      <c r="F175" s="4">
        <v>0</v>
      </c>
      <c r="G175" s="4">
        <f t="shared" si="22"/>
        <v>0</v>
      </c>
    </row>
    <row r="176" spans="1:7" x14ac:dyDescent="0.2">
      <c r="A176" s="23" t="s">
        <v>6</v>
      </c>
      <c r="B176" s="4">
        <v>0</v>
      </c>
      <c r="C176" s="4">
        <v>0</v>
      </c>
      <c r="D176" s="4">
        <f t="shared" si="23"/>
        <v>0</v>
      </c>
      <c r="E176" s="4">
        <v>0</v>
      </c>
      <c r="F176" s="4">
        <v>0</v>
      </c>
      <c r="G176" s="4">
        <f t="shared" si="22"/>
        <v>0</v>
      </c>
    </row>
    <row r="177" spans="1:7" x14ac:dyDescent="0.2">
      <c r="A177" s="23" t="s">
        <v>48</v>
      </c>
      <c r="B177" s="4">
        <v>0</v>
      </c>
      <c r="C177" s="4">
        <v>0</v>
      </c>
      <c r="D177" s="4">
        <f t="shared" si="23"/>
        <v>0</v>
      </c>
      <c r="E177" s="4">
        <v>0</v>
      </c>
      <c r="F177" s="4">
        <v>0</v>
      </c>
      <c r="G177" s="4">
        <f t="shared" si="22"/>
        <v>0</v>
      </c>
    </row>
    <row r="178" spans="1:7" x14ac:dyDescent="0.2">
      <c r="A178" s="23" t="s">
        <v>30</v>
      </c>
      <c r="B178" s="4">
        <v>0</v>
      </c>
      <c r="C178" s="4">
        <v>0</v>
      </c>
      <c r="D178" s="4">
        <f t="shared" si="23"/>
        <v>0</v>
      </c>
      <c r="E178" s="4">
        <v>0</v>
      </c>
      <c r="F178" s="4">
        <v>0</v>
      </c>
      <c r="G178" s="4">
        <f t="shared" si="22"/>
        <v>0</v>
      </c>
    </row>
    <row r="179" spans="1:7" x14ac:dyDescent="0.2">
      <c r="A179" s="7" t="s">
        <v>31</v>
      </c>
      <c r="B179" s="13">
        <f t="shared" ref="B179:G179" si="24">SUM(B180:B183)</f>
        <v>0</v>
      </c>
      <c r="C179" s="13">
        <f t="shared" si="24"/>
        <v>0</v>
      </c>
      <c r="D179" s="13">
        <f t="shared" si="24"/>
        <v>0</v>
      </c>
      <c r="E179" s="13">
        <f t="shared" si="24"/>
        <v>0</v>
      </c>
      <c r="F179" s="13">
        <f t="shared" si="24"/>
        <v>0</v>
      </c>
      <c r="G179" s="13">
        <f t="shared" si="24"/>
        <v>0</v>
      </c>
    </row>
    <row r="180" spans="1:7" x14ac:dyDescent="0.2">
      <c r="A180" s="23" t="s">
        <v>49</v>
      </c>
      <c r="B180" s="4">
        <v>0</v>
      </c>
      <c r="C180" s="4">
        <v>0</v>
      </c>
      <c r="D180" s="4">
        <f>B180+C180</f>
        <v>0</v>
      </c>
      <c r="E180" s="4">
        <v>0</v>
      </c>
      <c r="F180" s="4">
        <v>0</v>
      </c>
      <c r="G180" s="4">
        <f t="shared" ref="G180:G183" si="25">D180-E180</f>
        <v>0</v>
      </c>
    </row>
    <row r="181" spans="1:7" ht="22.5" x14ac:dyDescent="0.2">
      <c r="A181" s="23" t="s">
        <v>24</v>
      </c>
      <c r="B181" s="4">
        <v>0</v>
      </c>
      <c r="C181" s="4">
        <v>0</v>
      </c>
      <c r="D181" s="4">
        <f t="shared" ref="D181:D183" si="26">B181+C181</f>
        <v>0</v>
      </c>
      <c r="E181" s="4">
        <v>0</v>
      </c>
      <c r="F181" s="4">
        <v>0</v>
      </c>
      <c r="G181" s="4">
        <f t="shared" si="25"/>
        <v>0</v>
      </c>
    </row>
    <row r="182" spans="1:7" x14ac:dyDescent="0.2">
      <c r="A182" s="23" t="s">
        <v>32</v>
      </c>
      <c r="B182" s="4">
        <v>0</v>
      </c>
      <c r="C182" s="4">
        <v>0</v>
      </c>
      <c r="D182" s="4">
        <f t="shared" si="26"/>
        <v>0</v>
      </c>
      <c r="E182" s="4">
        <v>0</v>
      </c>
      <c r="F182" s="4">
        <v>0</v>
      </c>
      <c r="G182" s="4">
        <f t="shared" si="25"/>
        <v>0</v>
      </c>
    </row>
    <row r="183" spans="1:7" x14ac:dyDescent="0.2">
      <c r="A183" s="23" t="s">
        <v>7</v>
      </c>
      <c r="B183" s="4">
        <v>0</v>
      </c>
      <c r="C183" s="4">
        <v>0</v>
      </c>
      <c r="D183" s="4">
        <f t="shared" si="26"/>
        <v>0</v>
      </c>
      <c r="E183" s="4">
        <v>0</v>
      </c>
      <c r="F183" s="4">
        <v>0</v>
      </c>
      <c r="G183" s="4">
        <f t="shared" si="25"/>
        <v>0</v>
      </c>
    </row>
    <row r="184" spans="1:7" x14ac:dyDescent="0.2">
      <c r="A184" s="10" t="s">
        <v>52</v>
      </c>
      <c r="B184" s="16">
        <f t="shared" ref="B184:G184" si="27">SUM(B179+B169+B161+B152)</f>
        <v>75824419.129999995</v>
      </c>
      <c r="C184" s="16">
        <f t="shared" si="27"/>
        <v>10394883.470000001</v>
      </c>
      <c r="D184" s="16">
        <f t="shared" si="27"/>
        <v>86219302.599999994</v>
      </c>
      <c r="E184" s="16">
        <f t="shared" si="27"/>
        <v>74929074.349999994</v>
      </c>
      <c r="F184" s="16">
        <f t="shared" si="27"/>
        <v>73792581.239999995</v>
      </c>
      <c r="G184" s="16">
        <f t="shared" si="27"/>
        <v>11290228.25</v>
      </c>
    </row>
    <row r="186" spans="1:7" x14ac:dyDescent="0.2">
      <c r="A186" s="1" t="s">
        <v>122</v>
      </c>
    </row>
  </sheetData>
  <sheetProtection formatCells="0" formatColumns="0" formatRows="0" autoFilter="0"/>
  <mergeCells count="24">
    <mergeCell ref="A1:G1"/>
    <mergeCell ref="B2:F2"/>
    <mergeCell ref="G2:G3"/>
    <mergeCell ref="A2:A4"/>
    <mergeCell ref="A85:G85"/>
    <mergeCell ref="A86:A88"/>
    <mergeCell ref="B86:F86"/>
    <mergeCell ref="G86:G87"/>
    <mergeCell ref="A102:G102"/>
    <mergeCell ref="A103:A105"/>
    <mergeCell ref="B103:F103"/>
    <mergeCell ref="G103:G104"/>
    <mergeCell ref="A118:G118"/>
    <mergeCell ref="A119:A121"/>
    <mergeCell ref="B119:F119"/>
    <mergeCell ref="G119:G120"/>
    <mergeCell ref="A129:G129"/>
    <mergeCell ref="A130:A132"/>
    <mergeCell ref="B130:F130"/>
    <mergeCell ref="G130:G131"/>
    <mergeCell ref="A148:G148"/>
    <mergeCell ref="A149:A151"/>
    <mergeCell ref="B149:F149"/>
    <mergeCell ref="G149:G150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showGridLines="0" zoomScaleNormal="100" workbookViewId="0">
      <selection activeCell="D5" sqref="D5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7" t="s">
        <v>133</v>
      </c>
      <c r="B1" s="28"/>
      <c r="C1" s="28"/>
      <c r="D1" s="28"/>
      <c r="E1" s="28"/>
      <c r="F1" s="28"/>
      <c r="G1" s="29"/>
    </row>
    <row r="2" spans="1:7" x14ac:dyDescent="0.2">
      <c r="A2" s="24"/>
      <c r="B2" s="27" t="s">
        <v>59</v>
      </c>
      <c r="C2" s="28"/>
      <c r="D2" s="28"/>
      <c r="E2" s="28"/>
      <c r="F2" s="29"/>
      <c r="G2" s="30" t="s">
        <v>58</v>
      </c>
    </row>
    <row r="3" spans="1:7" ht="24.95" customHeight="1" x14ac:dyDescent="0.2">
      <c r="A3" s="25"/>
      <c r="B3" s="2" t="s">
        <v>54</v>
      </c>
      <c r="C3" s="2" t="s">
        <v>119</v>
      </c>
      <c r="D3" s="2" t="s">
        <v>55</v>
      </c>
      <c r="E3" s="2" t="s">
        <v>56</v>
      </c>
      <c r="F3" s="2" t="s">
        <v>57</v>
      </c>
      <c r="G3" s="31"/>
    </row>
    <row r="4" spans="1:7" x14ac:dyDescent="0.2">
      <c r="A4" s="26"/>
      <c r="B4" s="3">
        <v>1</v>
      </c>
      <c r="C4" s="3">
        <v>2</v>
      </c>
      <c r="D4" s="3" t="s">
        <v>120</v>
      </c>
      <c r="E4" s="3">
        <v>4</v>
      </c>
      <c r="F4" s="3">
        <v>5</v>
      </c>
      <c r="G4" s="3" t="s">
        <v>121</v>
      </c>
    </row>
    <row r="5" spans="1:7" x14ac:dyDescent="0.2">
      <c r="A5" s="5" t="s">
        <v>0</v>
      </c>
      <c r="B5" s="4">
        <v>71266430.170000002</v>
      </c>
      <c r="C5" s="4">
        <v>13455173.68</v>
      </c>
      <c r="D5" s="4">
        <f>B5+C5</f>
        <v>84721603.849999994</v>
      </c>
      <c r="E5" s="4">
        <v>74802801.349999994</v>
      </c>
      <c r="F5" s="4">
        <v>73666308.239999995</v>
      </c>
      <c r="G5" s="4">
        <f>D5-E5</f>
        <v>9918802.5</v>
      </c>
    </row>
    <row r="6" spans="1:7" x14ac:dyDescent="0.2">
      <c r="A6" s="5" t="s">
        <v>1</v>
      </c>
      <c r="B6" s="4">
        <v>4557988.96</v>
      </c>
      <c r="C6" s="4">
        <v>-3060290.21</v>
      </c>
      <c r="D6" s="4">
        <f>B6+C6</f>
        <v>1497698.75</v>
      </c>
      <c r="E6" s="4">
        <v>126273</v>
      </c>
      <c r="F6" s="4">
        <v>126273</v>
      </c>
      <c r="G6" s="4">
        <f>D6-E6</f>
        <v>1371425.75</v>
      </c>
    </row>
    <row r="7" spans="1:7" x14ac:dyDescent="0.2">
      <c r="A7" s="5" t="s">
        <v>2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5" t="s">
        <v>39</v>
      </c>
      <c r="B8" s="4">
        <v>0</v>
      </c>
      <c r="C8" s="4">
        <v>0</v>
      </c>
      <c r="D8" s="4">
        <f>B8+C8</f>
        <v>0</v>
      </c>
      <c r="E8" s="4">
        <v>0</v>
      </c>
      <c r="F8" s="4">
        <v>0</v>
      </c>
      <c r="G8" s="4">
        <f>D8-E8</f>
        <v>0</v>
      </c>
    </row>
    <row r="9" spans="1:7" x14ac:dyDescent="0.2">
      <c r="A9" s="11" t="s">
        <v>36</v>
      </c>
      <c r="B9" s="14">
        <v>0</v>
      </c>
      <c r="C9" s="14">
        <v>0</v>
      </c>
      <c r="D9" s="14">
        <f>B9+C9</f>
        <v>0</v>
      </c>
      <c r="E9" s="14">
        <v>0</v>
      </c>
      <c r="F9" s="14">
        <v>0</v>
      </c>
      <c r="G9" s="14">
        <f>D9-E9</f>
        <v>0</v>
      </c>
    </row>
    <row r="10" spans="1:7" x14ac:dyDescent="0.2">
      <c r="A10" s="9" t="s">
        <v>52</v>
      </c>
      <c r="B10" s="15">
        <f t="shared" ref="B10:G10" si="0">SUM(B5+B6+B7+B8+B9)</f>
        <v>75824419.129999995</v>
      </c>
      <c r="C10" s="15">
        <f t="shared" si="0"/>
        <v>10394883.469999999</v>
      </c>
      <c r="D10" s="15">
        <f t="shared" si="0"/>
        <v>86219302.599999994</v>
      </c>
      <c r="E10" s="15">
        <f t="shared" si="0"/>
        <v>74929074.349999994</v>
      </c>
      <c r="F10" s="15">
        <f t="shared" si="0"/>
        <v>73792581.239999995</v>
      </c>
      <c r="G10" s="15">
        <f t="shared" si="0"/>
        <v>11290228.25</v>
      </c>
    </row>
    <row r="12" spans="1:7" x14ac:dyDescent="0.2">
      <c r="A12" s="1" t="s">
        <v>122</v>
      </c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workbookViewId="0">
      <selection activeCell="A22" sqref="A2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7" t="s">
        <v>138</v>
      </c>
      <c r="B1" s="28"/>
      <c r="C1" s="28"/>
      <c r="D1" s="28"/>
      <c r="E1" s="28"/>
      <c r="F1" s="28"/>
      <c r="G1" s="29"/>
    </row>
    <row r="2" spans="1:7" x14ac:dyDescent="0.2">
      <c r="A2" s="32" t="s">
        <v>53</v>
      </c>
      <c r="B2" s="27" t="s">
        <v>59</v>
      </c>
      <c r="C2" s="28"/>
      <c r="D2" s="28"/>
      <c r="E2" s="28"/>
      <c r="F2" s="29"/>
      <c r="G2" s="30" t="s">
        <v>58</v>
      </c>
    </row>
    <row r="3" spans="1:7" ht="24.95" customHeight="1" x14ac:dyDescent="0.2">
      <c r="A3" s="33"/>
      <c r="B3" s="2" t="s">
        <v>54</v>
      </c>
      <c r="C3" s="2" t="s">
        <v>119</v>
      </c>
      <c r="D3" s="2" t="s">
        <v>55</v>
      </c>
      <c r="E3" s="2" t="s">
        <v>56</v>
      </c>
      <c r="F3" s="2" t="s">
        <v>57</v>
      </c>
      <c r="G3" s="31"/>
    </row>
    <row r="4" spans="1:7" x14ac:dyDescent="0.2">
      <c r="A4" s="34"/>
      <c r="B4" s="3">
        <v>1</v>
      </c>
      <c r="C4" s="3">
        <v>2</v>
      </c>
      <c r="D4" s="3" t="s">
        <v>120</v>
      </c>
      <c r="E4" s="3">
        <v>4</v>
      </c>
      <c r="F4" s="3">
        <v>5</v>
      </c>
      <c r="G4" s="3" t="s">
        <v>121</v>
      </c>
    </row>
    <row r="5" spans="1:7" x14ac:dyDescent="0.2">
      <c r="A5" s="42"/>
      <c r="B5" s="6"/>
      <c r="C5" s="6"/>
      <c r="D5" s="6"/>
      <c r="E5" s="6"/>
      <c r="F5" s="6"/>
      <c r="G5" s="6"/>
    </row>
    <row r="6" spans="1:7" x14ac:dyDescent="0.2">
      <c r="A6" s="43" t="s">
        <v>134</v>
      </c>
      <c r="B6" s="4">
        <v>12737324.470000001</v>
      </c>
      <c r="C6" s="4">
        <v>-12049.7</v>
      </c>
      <c r="D6" s="4">
        <f>B6+C6</f>
        <v>12725274.770000001</v>
      </c>
      <c r="E6" s="4">
        <v>12688167.6</v>
      </c>
      <c r="F6" s="4">
        <v>12601959.560000001</v>
      </c>
      <c r="G6" s="4">
        <f>D6-E6</f>
        <v>37107.170000001788</v>
      </c>
    </row>
    <row r="7" spans="1:7" x14ac:dyDescent="0.2">
      <c r="A7" s="43" t="s">
        <v>135</v>
      </c>
      <c r="B7" s="4">
        <v>31733197.149999999</v>
      </c>
      <c r="C7" s="4">
        <v>5761499.9199999999</v>
      </c>
      <c r="D7" s="4">
        <f t="shared" ref="D7:D12" si="0">B7+C7</f>
        <v>37494697.07</v>
      </c>
      <c r="E7" s="4">
        <v>26412910.34</v>
      </c>
      <c r="F7" s="4">
        <v>25619545.219999999</v>
      </c>
      <c r="G7" s="4">
        <f t="shared" ref="G7:G12" si="1">D7-E7</f>
        <v>11081786.73</v>
      </c>
    </row>
    <row r="8" spans="1:7" x14ac:dyDescent="0.2">
      <c r="A8" s="43" t="s">
        <v>136</v>
      </c>
      <c r="B8" s="4">
        <v>26987836.309999999</v>
      </c>
      <c r="C8" s="4">
        <v>4648126.18</v>
      </c>
      <c r="D8" s="4">
        <f t="shared" si="0"/>
        <v>31635962.489999998</v>
      </c>
      <c r="E8" s="4">
        <v>31477857.32</v>
      </c>
      <c r="F8" s="4">
        <v>31237714.399999999</v>
      </c>
      <c r="G8" s="4">
        <f t="shared" si="1"/>
        <v>158105.16999999806</v>
      </c>
    </row>
    <row r="9" spans="1:7" x14ac:dyDescent="0.2">
      <c r="A9" s="43" t="s">
        <v>137</v>
      </c>
      <c r="B9" s="4">
        <v>4366061.2</v>
      </c>
      <c r="C9" s="4">
        <v>-2692.93</v>
      </c>
      <c r="D9" s="4">
        <f t="shared" si="0"/>
        <v>4363368.2700000005</v>
      </c>
      <c r="E9" s="4">
        <v>4350139.09</v>
      </c>
      <c r="F9" s="4">
        <v>4333362.0599999996</v>
      </c>
      <c r="G9" s="4">
        <f t="shared" si="1"/>
        <v>13229.180000000633</v>
      </c>
    </row>
    <row r="10" spans="1:7" x14ac:dyDescent="0.2">
      <c r="A10" s="43" t="s">
        <v>124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43" t="s">
        <v>50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43" t="s">
        <v>51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43"/>
      <c r="B13" s="4"/>
      <c r="C13" s="4"/>
      <c r="D13" s="4"/>
      <c r="E13" s="4"/>
      <c r="F13" s="4"/>
      <c r="G13" s="4"/>
    </row>
    <row r="14" spans="1:7" x14ac:dyDescent="0.2">
      <c r="A14" s="44" t="s">
        <v>52</v>
      </c>
      <c r="B14" s="16">
        <f t="shared" ref="B14:G14" si="2">SUM(B6:B13)</f>
        <v>75824419.129999995</v>
      </c>
      <c r="C14" s="16">
        <f t="shared" si="2"/>
        <v>10394883.469999999</v>
      </c>
      <c r="D14" s="16">
        <f t="shared" si="2"/>
        <v>86219302.599999994</v>
      </c>
      <c r="E14" s="16">
        <f t="shared" si="2"/>
        <v>74929074.349999994</v>
      </c>
      <c r="F14" s="16">
        <f t="shared" si="2"/>
        <v>73792581.24000001</v>
      </c>
      <c r="G14" s="16">
        <f t="shared" si="2"/>
        <v>11290228.25</v>
      </c>
    </row>
    <row r="17" spans="1:7" ht="45" customHeight="1" x14ac:dyDescent="0.2">
      <c r="A17" s="27" t="s">
        <v>139</v>
      </c>
      <c r="B17" s="28"/>
      <c r="C17" s="28"/>
      <c r="D17" s="28"/>
      <c r="E17" s="28"/>
      <c r="F17" s="28"/>
      <c r="G17" s="29"/>
    </row>
    <row r="18" spans="1:7" x14ac:dyDescent="0.2">
      <c r="A18" s="32" t="s">
        <v>53</v>
      </c>
      <c r="B18" s="27" t="s">
        <v>59</v>
      </c>
      <c r="C18" s="28"/>
      <c r="D18" s="28"/>
      <c r="E18" s="28"/>
      <c r="F18" s="29"/>
      <c r="G18" s="30" t="s">
        <v>58</v>
      </c>
    </row>
    <row r="19" spans="1:7" ht="22.5" x14ac:dyDescent="0.2">
      <c r="A19" s="33"/>
      <c r="B19" s="2" t="s">
        <v>54</v>
      </c>
      <c r="C19" s="2" t="s">
        <v>119</v>
      </c>
      <c r="D19" s="2" t="s">
        <v>55</v>
      </c>
      <c r="E19" s="2" t="s">
        <v>56</v>
      </c>
      <c r="F19" s="2" t="s">
        <v>57</v>
      </c>
      <c r="G19" s="31"/>
    </row>
    <row r="20" spans="1:7" x14ac:dyDescent="0.2">
      <c r="A20" s="34"/>
      <c r="B20" s="3">
        <v>1</v>
      </c>
      <c r="C20" s="3">
        <v>2</v>
      </c>
      <c r="D20" s="3" t="s">
        <v>120</v>
      </c>
      <c r="E20" s="3">
        <v>4</v>
      </c>
      <c r="F20" s="3">
        <v>5</v>
      </c>
      <c r="G20" s="3" t="s">
        <v>121</v>
      </c>
    </row>
    <row r="21" spans="1:7" x14ac:dyDescent="0.2">
      <c r="A21" s="39" t="s">
        <v>8</v>
      </c>
      <c r="B21" s="4">
        <v>0</v>
      </c>
      <c r="C21" s="4">
        <v>0</v>
      </c>
      <c r="D21" s="4">
        <f>B21+C21</f>
        <v>0</v>
      </c>
      <c r="E21" s="4">
        <v>0</v>
      </c>
      <c r="F21" s="4">
        <v>0</v>
      </c>
      <c r="G21" s="4">
        <f>D21-E21</f>
        <v>0</v>
      </c>
    </row>
    <row r="22" spans="1:7" x14ac:dyDescent="0.2">
      <c r="A22" s="39" t="s">
        <v>9</v>
      </c>
      <c r="B22" s="4">
        <v>0</v>
      </c>
      <c r="C22" s="4">
        <v>0</v>
      </c>
      <c r="D22" s="4">
        <f t="shared" ref="D22:D24" si="3">B22+C22</f>
        <v>0</v>
      </c>
      <c r="E22" s="4">
        <v>0</v>
      </c>
      <c r="F22" s="4">
        <v>0</v>
      </c>
      <c r="G22" s="4">
        <f t="shared" ref="G22:G24" si="4">D22-E22</f>
        <v>0</v>
      </c>
    </row>
    <row r="23" spans="1:7" x14ac:dyDescent="0.2">
      <c r="A23" s="39" t="s">
        <v>10</v>
      </c>
      <c r="B23" s="4">
        <v>0</v>
      </c>
      <c r="C23" s="4">
        <v>0</v>
      </c>
      <c r="D23" s="4">
        <f t="shared" si="3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39" t="s">
        <v>123</v>
      </c>
      <c r="B24" s="4">
        <v>0</v>
      </c>
      <c r="C24" s="4">
        <v>0</v>
      </c>
      <c r="D24" s="4">
        <f t="shared" si="3"/>
        <v>0</v>
      </c>
      <c r="E24" s="4">
        <v>0</v>
      </c>
      <c r="F24" s="4">
        <v>0</v>
      </c>
      <c r="G24" s="4">
        <f t="shared" si="4"/>
        <v>0</v>
      </c>
    </row>
    <row r="25" spans="1:7" x14ac:dyDescent="0.2">
      <c r="A25" s="40" t="s">
        <v>52</v>
      </c>
      <c r="B25" s="16">
        <f t="shared" ref="B25:G25" si="5">SUM(B21:B24)</f>
        <v>0</v>
      </c>
      <c r="C25" s="16">
        <f t="shared" si="5"/>
        <v>0</v>
      </c>
      <c r="D25" s="16">
        <f t="shared" si="5"/>
        <v>0</v>
      </c>
      <c r="E25" s="16">
        <f t="shared" si="5"/>
        <v>0</v>
      </c>
      <c r="F25" s="16">
        <f t="shared" si="5"/>
        <v>0</v>
      </c>
      <c r="G25" s="16">
        <f t="shared" si="5"/>
        <v>0</v>
      </c>
    </row>
    <row r="28" spans="1:7" ht="45" customHeight="1" x14ac:dyDescent="0.2">
      <c r="A28" s="27" t="s">
        <v>140</v>
      </c>
      <c r="B28" s="28"/>
      <c r="C28" s="28"/>
      <c r="D28" s="28"/>
      <c r="E28" s="28"/>
      <c r="F28" s="28"/>
      <c r="G28" s="29"/>
    </row>
    <row r="29" spans="1:7" x14ac:dyDescent="0.2">
      <c r="A29" s="32" t="s">
        <v>53</v>
      </c>
      <c r="B29" s="27" t="s">
        <v>59</v>
      </c>
      <c r="C29" s="28"/>
      <c r="D29" s="28"/>
      <c r="E29" s="28"/>
      <c r="F29" s="29"/>
      <c r="G29" s="30" t="s">
        <v>58</v>
      </c>
    </row>
    <row r="30" spans="1:7" ht="22.5" x14ac:dyDescent="0.2">
      <c r="A30" s="33"/>
      <c r="B30" s="2" t="s">
        <v>54</v>
      </c>
      <c r="C30" s="2" t="s">
        <v>119</v>
      </c>
      <c r="D30" s="2" t="s">
        <v>55</v>
      </c>
      <c r="E30" s="2" t="s">
        <v>56</v>
      </c>
      <c r="F30" s="2" t="s">
        <v>57</v>
      </c>
      <c r="G30" s="31"/>
    </row>
    <row r="31" spans="1:7" x14ac:dyDescent="0.2">
      <c r="A31" s="34"/>
      <c r="B31" s="3">
        <v>1</v>
      </c>
      <c r="C31" s="3">
        <v>2</v>
      </c>
      <c r="D31" s="3" t="s">
        <v>120</v>
      </c>
      <c r="E31" s="3">
        <v>4</v>
      </c>
      <c r="F31" s="3">
        <v>5</v>
      </c>
      <c r="G31" s="3" t="s">
        <v>121</v>
      </c>
    </row>
    <row r="32" spans="1:7" x14ac:dyDescent="0.2">
      <c r="A32" s="41" t="s">
        <v>12</v>
      </c>
      <c r="B32" s="4">
        <v>75824419.129999995</v>
      </c>
      <c r="C32" s="4">
        <v>10394883.470000001</v>
      </c>
      <c r="D32" s="4">
        <f t="shared" ref="D32:D38" si="6">B32+C32</f>
        <v>86219302.599999994</v>
      </c>
      <c r="E32" s="4">
        <v>74929074.349999994</v>
      </c>
      <c r="F32" s="4">
        <v>73792581.239999995</v>
      </c>
      <c r="G32" s="4">
        <f t="shared" ref="G32:G38" si="7">D32-E32</f>
        <v>11290228.25</v>
      </c>
    </row>
    <row r="33" spans="1:7" x14ac:dyDescent="0.2">
      <c r="A33" s="41" t="s">
        <v>11</v>
      </c>
      <c r="B33" s="4">
        <v>0</v>
      </c>
      <c r="C33" s="4">
        <v>0</v>
      </c>
      <c r="D33" s="4">
        <f t="shared" si="6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41" t="s">
        <v>13</v>
      </c>
      <c r="B34" s="4">
        <v>0</v>
      </c>
      <c r="C34" s="4">
        <v>0</v>
      </c>
      <c r="D34" s="4">
        <f t="shared" si="6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41" t="s">
        <v>25</v>
      </c>
      <c r="B35" s="4">
        <v>0</v>
      </c>
      <c r="C35" s="4">
        <v>0</v>
      </c>
      <c r="D35" s="4">
        <f t="shared" si="6"/>
        <v>0</v>
      </c>
      <c r="E35" s="4">
        <v>0</v>
      </c>
      <c r="F35" s="4">
        <v>0</v>
      </c>
      <c r="G35" s="4">
        <f t="shared" si="7"/>
        <v>0</v>
      </c>
    </row>
    <row r="36" spans="1:7" ht="11.25" customHeight="1" x14ac:dyDescent="0.2">
      <c r="A36" s="41" t="s">
        <v>26</v>
      </c>
      <c r="B36" s="4">
        <v>0</v>
      </c>
      <c r="C36" s="4">
        <v>0</v>
      </c>
      <c r="D36" s="4">
        <f t="shared" si="6"/>
        <v>0</v>
      </c>
      <c r="E36" s="4">
        <v>0</v>
      </c>
      <c r="F36" s="4">
        <v>0</v>
      </c>
      <c r="G36" s="4">
        <f t="shared" si="7"/>
        <v>0</v>
      </c>
    </row>
    <row r="37" spans="1:7" x14ac:dyDescent="0.2">
      <c r="A37" s="41" t="s">
        <v>131</v>
      </c>
      <c r="B37" s="4">
        <v>0</v>
      </c>
      <c r="C37" s="4">
        <v>0</v>
      </c>
      <c r="D37" s="4">
        <f t="shared" si="6"/>
        <v>0</v>
      </c>
      <c r="E37" s="4">
        <v>0</v>
      </c>
      <c r="F37" s="4">
        <v>0</v>
      </c>
      <c r="G37" s="4">
        <f t="shared" si="7"/>
        <v>0</v>
      </c>
    </row>
    <row r="38" spans="1:7" x14ac:dyDescent="0.2">
      <c r="A38" s="41" t="s">
        <v>14</v>
      </c>
      <c r="B38" s="4">
        <v>0</v>
      </c>
      <c r="C38" s="4">
        <v>0</v>
      </c>
      <c r="D38" s="4">
        <f t="shared" si="6"/>
        <v>0</v>
      </c>
      <c r="E38" s="4">
        <v>0</v>
      </c>
      <c r="F38" s="4">
        <v>0</v>
      </c>
      <c r="G38" s="4">
        <f t="shared" si="7"/>
        <v>0</v>
      </c>
    </row>
    <row r="39" spans="1:7" x14ac:dyDescent="0.2">
      <c r="A39" s="40" t="s">
        <v>52</v>
      </c>
      <c r="B39" s="16">
        <f t="shared" ref="B39:G39" si="8">SUM(B32:B38)</f>
        <v>75824419.129999995</v>
      </c>
      <c r="C39" s="16">
        <f t="shared" si="8"/>
        <v>10394883.470000001</v>
      </c>
      <c r="D39" s="16">
        <f t="shared" si="8"/>
        <v>86219302.599999994</v>
      </c>
      <c r="E39" s="16">
        <f t="shared" si="8"/>
        <v>74929074.349999994</v>
      </c>
      <c r="F39" s="16">
        <f t="shared" si="8"/>
        <v>73792581.239999995</v>
      </c>
      <c r="G39" s="16">
        <f t="shared" si="8"/>
        <v>11290228.25</v>
      </c>
    </row>
    <row r="41" spans="1:7" x14ac:dyDescent="0.2">
      <c r="A41" s="1" t="s">
        <v>122</v>
      </c>
    </row>
  </sheetData>
  <sheetProtection formatCells="0" formatColumns="0" formatRows="0" insertRows="0" deleteRows="0" autoFilter="0"/>
  <mergeCells count="12">
    <mergeCell ref="B2:F2"/>
    <mergeCell ref="G2:G3"/>
    <mergeCell ref="A1:G1"/>
    <mergeCell ref="A17:G17"/>
    <mergeCell ref="A2:A4"/>
    <mergeCell ref="B29:F29"/>
    <mergeCell ref="G29:G30"/>
    <mergeCell ref="B18:F18"/>
    <mergeCell ref="G18:G19"/>
    <mergeCell ref="A28:G28"/>
    <mergeCell ref="A18:A20"/>
    <mergeCell ref="A29:A31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7" t="s">
        <v>141</v>
      </c>
      <c r="B1" s="28"/>
      <c r="C1" s="28"/>
      <c r="D1" s="28"/>
      <c r="E1" s="28"/>
      <c r="F1" s="28"/>
      <c r="G1" s="29"/>
    </row>
    <row r="2" spans="1:7" x14ac:dyDescent="0.2">
      <c r="A2" s="32" t="s">
        <v>53</v>
      </c>
      <c r="B2" s="27" t="s">
        <v>59</v>
      </c>
      <c r="C2" s="28"/>
      <c r="D2" s="28"/>
      <c r="E2" s="28"/>
      <c r="F2" s="29"/>
      <c r="G2" s="30" t="s">
        <v>58</v>
      </c>
    </row>
    <row r="3" spans="1:7" ht="24.95" customHeight="1" x14ac:dyDescent="0.2">
      <c r="A3" s="33"/>
      <c r="B3" s="2" t="s">
        <v>54</v>
      </c>
      <c r="C3" s="2" t="s">
        <v>119</v>
      </c>
      <c r="D3" s="2" t="s">
        <v>55</v>
      </c>
      <c r="E3" s="2" t="s">
        <v>56</v>
      </c>
      <c r="F3" s="2" t="s">
        <v>57</v>
      </c>
      <c r="G3" s="31"/>
    </row>
    <row r="4" spans="1:7" x14ac:dyDescent="0.2">
      <c r="A4" s="34"/>
      <c r="B4" s="3">
        <v>1</v>
      </c>
      <c r="C4" s="3">
        <v>2</v>
      </c>
      <c r="D4" s="3" t="s">
        <v>120</v>
      </c>
      <c r="E4" s="3">
        <v>4</v>
      </c>
      <c r="F4" s="3">
        <v>5</v>
      </c>
      <c r="G4" s="3" t="s">
        <v>121</v>
      </c>
    </row>
    <row r="5" spans="1:7" x14ac:dyDescent="0.2">
      <c r="A5" s="45" t="s">
        <v>15</v>
      </c>
      <c r="B5" s="13">
        <f t="shared" ref="B5:G5" si="0">SUM(B6:B13)</f>
        <v>0</v>
      </c>
      <c r="C5" s="13">
        <f t="shared" si="0"/>
        <v>0</v>
      </c>
      <c r="D5" s="13">
        <f t="shared" si="0"/>
        <v>0</v>
      </c>
      <c r="E5" s="13">
        <f t="shared" si="0"/>
        <v>0</v>
      </c>
      <c r="F5" s="13">
        <f t="shared" si="0"/>
        <v>0</v>
      </c>
      <c r="G5" s="13">
        <f t="shared" si="0"/>
        <v>0</v>
      </c>
    </row>
    <row r="6" spans="1:7" x14ac:dyDescent="0.2">
      <c r="A6" s="46" t="s">
        <v>40</v>
      </c>
      <c r="B6" s="4">
        <v>0</v>
      </c>
      <c r="C6" s="4">
        <v>0</v>
      </c>
      <c r="D6" s="4">
        <f>B6+C6</f>
        <v>0</v>
      </c>
      <c r="E6" s="4">
        <v>0</v>
      </c>
      <c r="F6" s="4">
        <v>0</v>
      </c>
      <c r="G6" s="4">
        <f>D6-E6</f>
        <v>0</v>
      </c>
    </row>
    <row r="7" spans="1:7" x14ac:dyDescent="0.2">
      <c r="A7" s="46" t="s">
        <v>16</v>
      </c>
      <c r="B7" s="4">
        <v>0</v>
      </c>
      <c r="C7" s="4">
        <v>0</v>
      </c>
      <c r="D7" s="4">
        <f t="shared" ref="D7:D13" si="1">B7+C7</f>
        <v>0</v>
      </c>
      <c r="E7" s="4">
        <v>0</v>
      </c>
      <c r="F7" s="4">
        <v>0</v>
      </c>
      <c r="G7" s="4">
        <f t="shared" ref="G7:G13" si="2">D7-E7</f>
        <v>0</v>
      </c>
    </row>
    <row r="8" spans="1:7" x14ac:dyDescent="0.2">
      <c r="A8" s="46" t="s">
        <v>125</v>
      </c>
      <c r="B8" s="4">
        <v>0</v>
      </c>
      <c r="C8" s="4">
        <v>0</v>
      </c>
      <c r="D8" s="4">
        <f t="shared" si="1"/>
        <v>0</v>
      </c>
      <c r="E8" s="4">
        <v>0</v>
      </c>
      <c r="F8" s="4">
        <v>0</v>
      </c>
      <c r="G8" s="4">
        <f t="shared" si="2"/>
        <v>0</v>
      </c>
    </row>
    <row r="9" spans="1:7" x14ac:dyDescent="0.2">
      <c r="A9" s="46" t="s">
        <v>3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46" t="s">
        <v>22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46" t="s">
        <v>17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46" t="s">
        <v>41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46" t="s">
        <v>18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47" t="s">
        <v>19</v>
      </c>
      <c r="B14" s="13">
        <f t="shared" ref="B14:G14" si="3">SUM(B15:B21)</f>
        <v>75824419.129999995</v>
      </c>
      <c r="C14" s="13">
        <f t="shared" si="3"/>
        <v>10394883.470000001</v>
      </c>
      <c r="D14" s="13">
        <f t="shared" si="3"/>
        <v>86219302.599999994</v>
      </c>
      <c r="E14" s="13">
        <f t="shared" si="3"/>
        <v>74929074.349999994</v>
      </c>
      <c r="F14" s="13">
        <f t="shared" si="3"/>
        <v>73792581.239999995</v>
      </c>
      <c r="G14" s="13">
        <f t="shared" si="3"/>
        <v>11290228.25</v>
      </c>
    </row>
    <row r="15" spans="1:7" x14ac:dyDescent="0.2">
      <c r="A15" s="46" t="s">
        <v>42</v>
      </c>
      <c r="B15" s="4">
        <v>0</v>
      </c>
      <c r="C15" s="4">
        <v>0</v>
      </c>
      <c r="D15" s="4">
        <f>B15+C15</f>
        <v>0</v>
      </c>
      <c r="E15" s="4">
        <v>0</v>
      </c>
      <c r="F15" s="4">
        <v>0</v>
      </c>
      <c r="G15" s="4">
        <f t="shared" ref="G15:G21" si="4">D15-E15</f>
        <v>0</v>
      </c>
    </row>
    <row r="16" spans="1:7" x14ac:dyDescent="0.2">
      <c r="A16" s="46" t="s">
        <v>27</v>
      </c>
      <c r="B16" s="4">
        <v>0</v>
      </c>
      <c r="C16" s="4">
        <v>0</v>
      </c>
      <c r="D16" s="4">
        <f t="shared" ref="D16:D21" si="5">B16+C16</f>
        <v>0</v>
      </c>
      <c r="E16" s="4">
        <v>0</v>
      </c>
      <c r="F16" s="4">
        <v>0</v>
      </c>
      <c r="G16" s="4">
        <f t="shared" si="4"/>
        <v>0</v>
      </c>
    </row>
    <row r="17" spans="1:7" x14ac:dyDescent="0.2">
      <c r="A17" s="46" t="s">
        <v>20</v>
      </c>
      <c r="B17" s="4">
        <v>0</v>
      </c>
      <c r="C17" s="4">
        <v>0</v>
      </c>
      <c r="D17" s="4">
        <f t="shared" si="5"/>
        <v>0</v>
      </c>
      <c r="E17" s="4">
        <v>0</v>
      </c>
      <c r="F17" s="4">
        <v>0</v>
      </c>
      <c r="G17" s="4">
        <f t="shared" si="4"/>
        <v>0</v>
      </c>
    </row>
    <row r="18" spans="1:7" x14ac:dyDescent="0.2">
      <c r="A18" s="46" t="s">
        <v>43</v>
      </c>
      <c r="B18" s="4">
        <v>0</v>
      </c>
      <c r="C18" s="4">
        <v>0</v>
      </c>
      <c r="D18" s="4">
        <f t="shared" si="5"/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46" t="s">
        <v>44</v>
      </c>
      <c r="B19" s="4">
        <v>75824419.129999995</v>
      </c>
      <c r="C19" s="4">
        <v>10394883.470000001</v>
      </c>
      <c r="D19" s="4">
        <f t="shared" si="5"/>
        <v>86219302.599999994</v>
      </c>
      <c r="E19" s="4">
        <v>74929074.349999994</v>
      </c>
      <c r="F19" s="4">
        <v>73792581.239999995</v>
      </c>
      <c r="G19" s="4">
        <f t="shared" si="4"/>
        <v>11290228.25</v>
      </c>
    </row>
    <row r="20" spans="1:7" x14ac:dyDescent="0.2">
      <c r="A20" s="46" t="s">
        <v>45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46" t="s">
        <v>4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47" t="s">
        <v>46</v>
      </c>
      <c r="B22" s="13">
        <f t="shared" ref="B22:G22" si="6">SUM(B23:B31)</f>
        <v>0</v>
      </c>
      <c r="C22" s="13">
        <f t="shared" si="6"/>
        <v>0</v>
      </c>
      <c r="D22" s="13">
        <f t="shared" si="6"/>
        <v>0</v>
      </c>
      <c r="E22" s="13">
        <f t="shared" si="6"/>
        <v>0</v>
      </c>
      <c r="F22" s="13">
        <f t="shared" si="6"/>
        <v>0</v>
      </c>
      <c r="G22" s="13">
        <f t="shared" si="6"/>
        <v>0</v>
      </c>
    </row>
    <row r="23" spans="1:7" x14ac:dyDescent="0.2">
      <c r="A23" s="46" t="s">
        <v>28</v>
      </c>
      <c r="B23" s="4">
        <v>0</v>
      </c>
      <c r="C23" s="4">
        <v>0</v>
      </c>
      <c r="D23" s="4">
        <f>B23+C23</f>
        <v>0</v>
      </c>
      <c r="E23" s="4">
        <v>0</v>
      </c>
      <c r="F23" s="4">
        <v>0</v>
      </c>
      <c r="G23" s="4">
        <f t="shared" ref="G23:G31" si="7">D23-E23</f>
        <v>0</v>
      </c>
    </row>
    <row r="24" spans="1:7" x14ac:dyDescent="0.2">
      <c r="A24" s="46" t="s">
        <v>23</v>
      </c>
      <c r="B24" s="4">
        <v>0</v>
      </c>
      <c r="C24" s="4">
        <v>0</v>
      </c>
      <c r="D24" s="4">
        <f t="shared" ref="D24:D31" si="8">B24+C24</f>
        <v>0</v>
      </c>
      <c r="E24" s="4">
        <v>0</v>
      </c>
      <c r="F24" s="4">
        <v>0</v>
      </c>
      <c r="G24" s="4">
        <f t="shared" si="7"/>
        <v>0</v>
      </c>
    </row>
    <row r="25" spans="1:7" x14ac:dyDescent="0.2">
      <c r="A25" s="46" t="s">
        <v>29</v>
      </c>
      <c r="B25" s="4">
        <v>0</v>
      </c>
      <c r="C25" s="4">
        <v>0</v>
      </c>
      <c r="D25" s="4">
        <f t="shared" si="8"/>
        <v>0</v>
      </c>
      <c r="E25" s="4">
        <v>0</v>
      </c>
      <c r="F25" s="4">
        <v>0</v>
      </c>
      <c r="G25" s="4">
        <f t="shared" si="7"/>
        <v>0</v>
      </c>
    </row>
    <row r="26" spans="1:7" x14ac:dyDescent="0.2">
      <c r="A26" s="46" t="s">
        <v>47</v>
      </c>
      <c r="B26" s="4">
        <v>0</v>
      </c>
      <c r="C26" s="4">
        <v>0</v>
      </c>
      <c r="D26" s="4">
        <f t="shared" si="8"/>
        <v>0</v>
      </c>
      <c r="E26" s="4">
        <v>0</v>
      </c>
      <c r="F26" s="4">
        <v>0</v>
      </c>
      <c r="G26" s="4">
        <f t="shared" si="7"/>
        <v>0</v>
      </c>
    </row>
    <row r="27" spans="1:7" x14ac:dyDescent="0.2">
      <c r="A27" s="46" t="s">
        <v>21</v>
      </c>
      <c r="B27" s="4">
        <v>0</v>
      </c>
      <c r="C27" s="4">
        <v>0</v>
      </c>
      <c r="D27" s="4">
        <f t="shared" si="8"/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46" t="s">
        <v>5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46" t="s">
        <v>6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46" t="s">
        <v>48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46" t="s">
        <v>30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47" t="s">
        <v>31</v>
      </c>
      <c r="B32" s="13">
        <f t="shared" ref="B32:G32" si="9">SUM(B33:B36)</f>
        <v>0</v>
      </c>
      <c r="C32" s="13">
        <f t="shared" si="9"/>
        <v>0</v>
      </c>
      <c r="D32" s="13">
        <f t="shared" si="9"/>
        <v>0</v>
      </c>
      <c r="E32" s="13">
        <f t="shared" si="9"/>
        <v>0</v>
      </c>
      <c r="F32" s="13">
        <f t="shared" si="9"/>
        <v>0</v>
      </c>
      <c r="G32" s="13">
        <f t="shared" si="9"/>
        <v>0</v>
      </c>
    </row>
    <row r="33" spans="1:7" x14ac:dyDescent="0.2">
      <c r="A33" s="46" t="s">
        <v>49</v>
      </c>
      <c r="B33" s="4">
        <v>0</v>
      </c>
      <c r="C33" s="4">
        <v>0</v>
      </c>
      <c r="D33" s="4">
        <f>B33+C33</f>
        <v>0</v>
      </c>
      <c r="E33" s="4">
        <v>0</v>
      </c>
      <c r="F33" s="4">
        <v>0</v>
      </c>
      <c r="G33" s="4">
        <f t="shared" ref="G33:G36" si="10">D33-E33</f>
        <v>0</v>
      </c>
    </row>
    <row r="34" spans="1:7" ht="11.25" customHeight="1" x14ac:dyDescent="0.2">
      <c r="A34" s="46" t="s">
        <v>24</v>
      </c>
      <c r="B34" s="4">
        <v>0</v>
      </c>
      <c r="C34" s="4">
        <v>0</v>
      </c>
      <c r="D34" s="4">
        <f t="shared" ref="D34:D36" si="11">B34+C34</f>
        <v>0</v>
      </c>
      <c r="E34" s="4">
        <v>0</v>
      </c>
      <c r="F34" s="4">
        <v>0</v>
      </c>
      <c r="G34" s="4">
        <f t="shared" si="10"/>
        <v>0</v>
      </c>
    </row>
    <row r="35" spans="1:7" x14ac:dyDescent="0.2">
      <c r="A35" s="46" t="s">
        <v>32</v>
      </c>
      <c r="B35" s="4">
        <v>0</v>
      </c>
      <c r="C35" s="4">
        <v>0</v>
      </c>
      <c r="D35" s="4">
        <f t="shared" si="11"/>
        <v>0</v>
      </c>
      <c r="E35" s="4">
        <v>0</v>
      </c>
      <c r="F35" s="4">
        <v>0</v>
      </c>
      <c r="G35" s="4">
        <f t="shared" si="10"/>
        <v>0</v>
      </c>
    </row>
    <row r="36" spans="1:7" x14ac:dyDescent="0.2">
      <c r="A36" s="46" t="s">
        <v>7</v>
      </c>
      <c r="B36" s="4">
        <v>0</v>
      </c>
      <c r="C36" s="4">
        <v>0</v>
      </c>
      <c r="D36" s="4">
        <f t="shared" si="11"/>
        <v>0</v>
      </c>
      <c r="E36" s="4">
        <v>0</v>
      </c>
      <c r="F36" s="4">
        <v>0</v>
      </c>
      <c r="G36" s="4">
        <f t="shared" si="10"/>
        <v>0</v>
      </c>
    </row>
    <row r="37" spans="1:7" x14ac:dyDescent="0.2">
      <c r="A37" s="44" t="s">
        <v>52</v>
      </c>
      <c r="B37" s="16">
        <f t="shared" ref="B37:G37" si="12">SUM(B32+B22+B14+B5)</f>
        <v>75824419.129999995</v>
      </c>
      <c r="C37" s="16">
        <f t="shared" si="12"/>
        <v>10394883.470000001</v>
      </c>
      <c r="D37" s="16">
        <f t="shared" si="12"/>
        <v>86219302.599999994</v>
      </c>
      <c r="E37" s="16">
        <f t="shared" si="12"/>
        <v>74929074.349999994</v>
      </c>
      <c r="F37" s="16">
        <f t="shared" si="12"/>
        <v>73792581.239999995</v>
      </c>
      <c r="G37" s="16">
        <f t="shared" si="12"/>
        <v>11290228.25</v>
      </c>
    </row>
    <row r="39" spans="1:7" x14ac:dyDescent="0.2">
      <c r="A39" s="1" t="s">
        <v>122</v>
      </c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UTSOE</cp:lastModifiedBy>
  <cp:lastPrinted>2024-02-09T17:01:58Z</cp:lastPrinted>
  <dcterms:created xsi:type="dcterms:W3CDTF">2014-02-10T03:37:14Z</dcterms:created>
  <dcterms:modified xsi:type="dcterms:W3CDTF">2024-02-09T17:02:24Z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